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55"/>
  </bookViews>
  <sheets>
    <sheet name="Tav.1" sheetId="1" r:id="rId1"/>
    <sheet name="Tav. 2" sheetId="4" r:id="rId2"/>
    <sheet name="Tav. 3" sheetId="5" r:id="rId3"/>
    <sheet name="Tav. 4" sheetId="6" r:id="rId4"/>
    <sheet name="Tav. 5" sheetId="7" r:id="rId5"/>
    <sheet name="Tav. 6" sheetId="8" r:id="rId6"/>
    <sheet name="Tav.7" sheetId="9" r:id="rId7"/>
    <sheet name="Tav.8" sheetId="10" r:id="rId8"/>
    <sheet name="Tav. 9" sheetId="11" r:id="rId9"/>
    <sheet name="Tav. 10" sheetId="12" r:id="rId10"/>
    <sheet name="Tav. 11" sheetId="13" r:id="rId11"/>
    <sheet name="Tav. 12" sheetId="17" r:id="rId12"/>
    <sheet name="Tav. 13" sheetId="15" r:id="rId13"/>
    <sheet name="Tav. 14" sheetId="14" r:id="rId14"/>
    <sheet name="Tav. 15" sheetId="16" r:id="rId15"/>
  </sheets>
  <definedNames>
    <definedName name="_xlnm.Print_Area" localSheetId="10">'Tav. 11'!$A$1:$E$31</definedName>
    <definedName name="_xlnm.Print_Area" localSheetId="14">'Tav. 15'!$A$1:$H$14</definedName>
  </definedNames>
  <calcPr calcId="145621"/>
</workbook>
</file>

<file path=xl/calcChain.xml><?xml version="1.0" encoding="utf-8"?>
<calcChain xmlns="http://schemas.openxmlformats.org/spreadsheetml/2006/main">
  <c r="F73" i="17" l="1"/>
  <c r="E73" i="17"/>
  <c r="D73" i="17"/>
  <c r="C73" i="17"/>
  <c r="B73" i="17"/>
  <c r="E72" i="17"/>
  <c r="D72" i="17"/>
  <c r="C72" i="17"/>
  <c r="B72" i="17"/>
  <c r="F71" i="17"/>
  <c r="E71" i="17"/>
  <c r="D71" i="17"/>
  <c r="C71" i="17"/>
  <c r="B71" i="17"/>
  <c r="F45" i="17"/>
  <c r="E45" i="17"/>
  <c r="D45" i="17"/>
  <c r="C45" i="17"/>
  <c r="B45" i="17"/>
  <c r="E44" i="17"/>
  <c r="D44" i="17"/>
  <c r="C44" i="17"/>
  <c r="B44" i="17"/>
  <c r="F43" i="17"/>
  <c r="E43" i="17"/>
  <c r="D43" i="17"/>
  <c r="C43" i="17"/>
  <c r="B43" i="17"/>
  <c r="C21" i="13" l="1"/>
  <c r="B21" i="13"/>
  <c r="C17" i="13"/>
  <c r="B17" i="13"/>
  <c r="C27" i="13" l="1"/>
  <c r="B27" i="13"/>
  <c r="E27" i="13" s="1"/>
  <c r="E15" i="13"/>
  <c r="E16" i="13"/>
  <c r="E26" i="13"/>
  <c r="E25" i="13"/>
  <c r="E24" i="13"/>
  <c r="E23" i="13"/>
  <c r="E20" i="13"/>
  <c r="E19" i="13"/>
  <c r="E17" i="13"/>
  <c r="E21" i="13"/>
  <c r="D27" i="13"/>
  <c r="D21" i="13"/>
  <c r="D17" i="13"/>
  <c r="C19" i="15" l="1"/>
  <c r="B19" i="15"/>
  <c r="E6" i="13"/>
  <c r="E7" i="13"/>
  <c r="E5" i="13"/>
  <c r="I8" i="8" l="1"/>
  <c r="H8" i="8"/>
  <c r="G8" i="8"/>
  <c r="F8" i="8"/>
  <c r="M8" i="8"/>
  <c r="L8" i="8"/>
  <c r="K8" i="8"/>
  <c r="J8" i="8"/>
  <c r="M8" i="7"/>
  <c r="L8" i="7"/>
  <c r="K8" i="7"/>
  <c r="J8" i="7"/>
  <c r="I8" i="7"/>
  <c r="H8" i="7"/>
  <c r="G8" i="7"/>
  <c r="F8" i="7"/>
  <c r="M8" i="6"/>
  <c r="L8" i="6"/>
  <c r="K8" i="6"/>
  <c r="J8" i="6"/>
  <c r="I8" i="6"/>
  <c r="H8" i="6"/>
  <c r="G8" i="6"/>
  <c r="F8" i="6"/>
  <c r="M8" i="5"/>
  <c r="L8" i="5"/>
  <c r="K8" i="5"/>
  <c r="J8" i="5"/>
  <c r="I8" i="5"/>
  <c r="H8" i="5"/>
  <c r="G8" i="5"/>
  <c r="F8" i="5"/>
  <c r="B8" i="5"/>
  <c r="C8" i="5"/>
  <c r="D8" i="5"/>
  <c r="E8" i="5"/>
  <c r="M8" i="4"/>
  <c r="L8" i="4"/>
  <c r="K8" i="4"/>
  <c r="J8" i="4"/>
  <c r="I8" i="4"/>
  <c r="H8" i="4"/>
  <c r="G8" i="4"/>
  <c r="F8" i="4"/>
  <c r="M8" i="1"/>
  <c r="L8" i="1"/>
  <c r="K8" i="1"/>
  <c r="J8" i="1"/>
  <c r="I8" i="1"/>
  <c r="H8" i="1"/>
  <c r="G8" i="1"/>
  <c r="F8" i="1"/>
  <c r="F23" i="9"/>
  <c r="E23" i="9"/>
  <c r="D23" i="9"/>
  <c r="C23" i="9"/>
  <c r="F19" i="9"/>
  <c r="E19" i="9"/>
  <c r="D19" i="9"/>
  <c r="C19" i="9"/>
  <c r="F15" i="9"/>
  <c r="E15" i="9"/>
  <c r="D15" i="9"/>
  <c r="C15" i="9"/>
  <c r="F11" i="9"/>
  <c r="E11" i="9"/>
  <c r="D11" i="9"/>
  <c r="C11" i="9"/>
  <c r="D7" i="9"/>
  <c r="E7" i="9"/>
  <c r="F7" i="9"/>
  <c r="C7" i="9"/>
  <c r="C8" i="8"/>
  <c r="D8" i="8"/>
  <c r="E8" i="8"/>
  <c r="B8" i="8"/>
  <c r="E8" i="7"/>
  <c r="D8" i="7"/>
  <c r="C8" i="7"/>
  <c r="B8" i="7"/>
  <c r="E8" i="6"/>
  <c r="D8" i="6"/>
  <c r="C8" i="6"/>
  <c r="B8" i="6"/>
  <c r="E8" i="4"/>
  <c r="D8" i="4"/>
  <c r="C8" i="4"/>
  <c r="B8" i="4"/>
  <c r="C8" i="1"/>
  <c r="D8" i="1"/>
  <c r="E8" i="1"/>
  <c r="B8" i="1"/>
</calcChain>
</file>

<file path=xl/sharedStrings.xml><?xml version="1.0" encoding="utf-8"?>
<sst xmlns="http://schemas.openxmlformats.org/spreadsheetml/2006/main" count="385" uniqueCount="140">
  <si>
    <t>m</t>
  </si>
  <si>
    <t>f</t>
  </si>
  <si>
    <t>tot.</t>
  </si>
  <si>
    <t>dif. gen.</t>
  </si>
  <si>
    <t>Persone in cerca di occupazione</t>
  </si>
  <si>
    <t>Forze di lavoro (15-89anni)</t>
  </si>
  <si>
    <t xml:space="preserve">tot. </t>
  </si>
  <si>
    <t>Inattivi (15-64 anni)</t>
  </si>
  <si>
    <t>Inattivi (15-74 anni)</t>
  </si>
  <si>
    <t>Occupati (15-89 anni)</t>
  </si>
  <si>
    <t>Occupati, disoccupati, forze di lavoro, inattivi per sesso in provincia di Ravenna. Anni 2018-2021. Valori assoluti (in migliaia)</t>
  </si>
  <si>
    <t>Ravenna</t>
  </si>
  <si>
    <t>Emilia-Romagna</t>
  </si>
  <si>
    <t>Italia</t>
  </si>
  <si>
    <t>Tasso di occupazione (20-64) per genere in provincia di Ravenna, Emilia-Romagna, Italia. Valori percentuali.</t>
  </si>
  <si>
    <t>Tasso di occupazione (15-29 anni)per genere in provincia di Ravenna, Emilia-Romagna, Italia. Valori percentuali.</t>
  </si>
  <si>
    <t>Tasso di disoccupazione (15-74 anni)per genere in provincia di Ravenna,  Emilia-Romagna, Italia. Valori percentuali.</t>
  </si>
  <si>
    <t>Tasso di disoccupazione (15-34 anni)per genere in provincia di Ravenna, Emilia-Romagna, Italia. Valori percentuali.</t>
  </si>
  <si>
    <t>Tasso di inattività (15-74 anni)per genere in provincia di Ravenna, Emilia-Romagna, Italia. Valori percentuali.</t>
  </si>
  <si>
    <t>Tasso di inattività (15-29 anni)per genere in provincia di Ravenna, Emilia-Romagna, Italia. Valori percentuali.</t>
  </si>
  <si>
    <t>Provincia di Ravenna</t>
  </si>
  <si>
    <t>Anno</t>
  </si>
  <si>
    <t>Maschi</t>
  </si>
  <si>
    <t>Femmine</t>
  </si>
  <si>
    <t>Totale</t>
  </si>
  <si>
    <t>Fonte: AERL</t>
  </si>
  <si>
    <t>2019/18</t>
  </si>
  <si>
    <t>2020/19</t>
  </si>
  <si>
    <t>2021/20</t>
  </si>
  <si>
    <t>2021/19</t>
  </si>
  <si>
    <t>Attivazioni per genere in provincia di Ravenna ed in Emilia-Romagna. Anni 2018-2021.
 (valori assoluti - variazioni percentuali)</t>
  </si>
  <si>
    <t>Cessazioni per genere in provincia di Ravenna  e in Emilia-Romagna. Anni 2018-21 (valori assoluti - variazioni percentuali)</t>
  </si>
  <si>
    <t>Saldi per genere in provincia di Ravenna e in Emilia-Romagna. Anni 2018-21 (valori assoluti - composizioni percentuali)</t>
  </si>
  <si>
    <t>Caratteristiche anagrafiche</t>
  </si>
  <si>
    <t>Genere</t>
  </si>
  <si>
    <t>2021/2020</t>
  </si>
  <si>
    <t>valori assoluti</t>
  </si>
  <si>
    <t>Flusso di dichiarazioni di immediata disponibilità al lavoro (did) per sesso in provincia di Ravenna. Anni 2021-2020, valori assoluti e variazioni percentuali annuali.</t>
  </si>
  <si>
    <t>variazioni percentuali</t>
  </si>
  <si>
    <t>Grado di imprenditorialità femminile</t>
  </si>
  <si>
    <t>Tasso di femminiliz- zazione (INCIDENZA % IMPRESE FEMMINILI/ TOTALE IMPRESE)</t>
  </si>
  <si>
    <t>Variazione % imprese femminili anno 2021/2020</t>
  </si>
  <si>
    <t>Variazione % imprese femminili anno 2021/2019</t>
  </si>
  <si>
    <t>Anno 2021</t>
  </si>
  <si>
    <t>Esclusivo</t>
  </si>
  <si>
    <t>Forte</t>
  </si>
  <si>
    <t>Maggioritario</t>
  </si>
  <si>
    <t>RA001 ALFONSINE</t>
  </si>
  <si>
    <t>RA002 BAGNACAVALLO</t>
  </si>
  <si>
    <t>RA003 BAGNARA DI ROMAGNA</t>
  </si>
  <si>
    <t>-</t>
  </si>
  <si>
    <t>RA004 BRISIGHELLA</t>
  </si>
  <si>
    <t>RA005 CASOLA VALSENIO</t>
  </si>
  <si>
    <t>RA006 CASTEL BOLOGNESE</t>
  </si>
  <si>
    <t>RA007 CERVIA</t>
  </si>
  <si>
    <t>RA008 CONSELICE</t>
  </si>
  <si>
    <t>RA009 COTIGNOLA</t>
  </si>
  <si>
    <t>RA010 FAENZA</t>
  </si>
  <si>
    <t>RA011 FUSIGNANO</t>
  </si>
  <si>
    <t>RA012 LUGO</t>
  </si>
  <si>
    <t>RA013 MASSA LOMBARDA</t>
  </si>
  <si>
    <t>RA014 RAVENNA</t>
  </si>
  <si>
    <t>RA015 RIOLO TERME</t>
  </si>
  <si>
    <t>RA016 RUSSI</t>
  </si>
  <si>
    <t>RA017 SANT'AGATA SUL SANTERNO</t>
  </si>
  <si>
    <t>RA018 SOLAROLO</t>
  </si>
  <si>
    <t>TOTALE PROVINCIA DI RAVENNA</t>
  </si>
  <si>
    <t>EMILIA-ROMAGNA</t>
  </si>
  <si>
    <t xml:space="preserve"> -</t>
  </si>
  <si>
    <t>ITALIA</t>
  </si>
  <si>
    <t xml:space="preserve">Totale Imprese attive (femmili e non) </t>
  </si>
  <si>
    <t>Distribuzione% imprese femminili per comune</t>
  </si>
  <si>
    <t>Imprese: Quante sono e come si distribuiscono  sul territorio.  Anno 2021.</t>
  </si>
  <si>
    <t xml:space="preserve">Altre Attività </t>
  </si>
  <si>
    <t>Totale imprese attive %</t>
  </si>
  <si>
    <t>Imprese femminili %</t>
  </si>
  <si>
    <t>S Altre attività di servizi</t>
  </si>
  <si>
    <t>R Attività artistiche, sportive, di intrattenimento e divertimento</t>
  </si>
  <si>
    <t>Q Sanità  ed assistenza sociale</t>
  </si>
  <si>
    <t>N Noleggio, agenzie di viaggio, servizi di supporto alle imprese</t>
  </si>
  <si>
    <t>M Attività professionali, scientifiche e tecniche</t>
  </si>
  <si>
    <t>L Attività immobiliari</t>
  </si>
  <si>
    <t>K Attività finanziarie e assicurative</t>
  </si>
  <si>
    <t>J Servizi di informazione e comunicazione</t>
  </si>
  <si>
    <t>I Attività dei servizi di alloggio e ristorazione</t>
  </si>
  <si>
    <t>H Trasporto e magazzinaggio</t>
  </si>
  <si>
    <t>G Commercio all'ingrosso ed al dettaglio; riparazione di automobili e motocicli</t>
  </si>
  <si>
    <t>F Costruzioni</t>
  </si>
  <si>
    <t>C Attività manifatturiere</t>
  </si>
  <si>
    <t>A. Agricoltura, silvicoltura, pesca</t>
  </si>
  <si>
    <t>Totale imprese de imprese femminili per settore in provincia di Ravenna. Anno 2021. Valori percentuali.</t>
  </si>
  <si>
    <t>Dimissioni convalidate presso l'Ispettorato del Lavoro di Ravenna</t>
  </si>
  <si>
    <t>CONVALIDE EFFETTUATE</t>
  </si>
  <si>
    <t>maschi</t>
  </si>
  <si>
    <t>femmine</t>
  </si>
  <si>
    <t>totale</t>
  </si>
  <si>
    <t>COMPOSIZIONE CONVALIDATE DIMISSIONI %</t>
  </si>
  <si>
    <t>anno</t>
  </si>
  <si>
    <t>territorio</t>
  </si>
  <si>
    <t>lavoratori padri</t>
  </si>
  <si>
    <t>lavoratori madri</t>
  </si>
  <si>
    <t>Rilevazione sulle forze di lavoro dell’ISTAT - Elaborazione Provincia di Ravenna - Servizio Statistica</t>
  </si>
  <si>
    <t>Banca dati Siler Centro per l'Impiego - Elaborazione Agenzia regionale per il Lavoro-Regione Emilia-Romagna</t>
  </si>
  <si>
    <t>Fonte: Infocamere – Registro Imprese. Dati al: 31/12/2021.</t>
  </si>
  <si>
    <t>Dati: Ispettorato del Lavoro di Ravenna - Elaborazione: Ispettorato del Lavoro di Ravenna</t>
  </si>
  <si>
    <t>Valori assoluti</t>
  </si>
  <si>
    <t>Variazioni percentuali annuali</t>
  </si>
  <si>
    <t>Cittadinanza</t>
  </si>
  <si>
    <t>Italiani</t>
  </si>
  <si>
    <t>Stranieri</t>
  </si>
  <si>
    <t>15-24 anni</t>
  </si>
  <si>
    <t>25-29 anni</t>
  </si>
  <si>
    <t>30-49 anni</t>
  </si>
  <si>
    <t>50 anni e più</t>
  </si>
  <si>
    <t>FLUSSO DI DICHIARAZIONI DI IMMEDIATA DISPONIBILITA' AL LAVORO (DID) PER SESSO, CITTADINANZA ED ETA' IN PROVINCIA DI RAVENNA.</t>
  </si>
  <si>
    <t>Anni 2019-2021, valori assoluti e variazioni percentuali annuali</t>
  </si>
  <si>
    <t>Età</t>
  </si>
  <si>
    <t>Fonte: elaborazioni su dati SILER (Sistema Informativo Lavoro Emilia-Romagna)</t>
  </si>
  <si>
    <t>Indicatori</t>
  </si>
  <si>
    <t>Tempo</t>
  </si>
  <si>
    <t>Lavoro</t>
  </si>
  <si>
    <t>di flusso</t>
  </si>
  <si>
    <t>indeterminato</t>
  </si>
  <si>
    <t>Apprendistato</t>
  </si>
  <si>
    <t>determinato</t>
  </si>
  <si>
    <t>somministrato (a)</t>
  </si>
  <si>
    <t>Economia (b)</t>
  </si>
  <si>
    <t>Attivazioni</t>
  </si>
  <si>
    <t>Trasformazioni</t>
  </si>
  <si>
    <t>Cessazioni</t>
  </si>
  <si>
    <t>Saldo (c)</t>
  </si>
  <si>
    <t>Valori percentuali annuali</t>
  </si>
  <si>
    <t xml:space="preserve">(a) il lavoro somministrato a tempo indeterminato è incluso nel tempo indeterminato. </t>
  </si>
  <si>
    <t xml:space="preserve">(b) escluse le attività svolte da famiglie e convivenze ed il lavoro domestico; escluso il lavoro intermittente. </t>
  </si>
  <si>
    <t>(c) alla differenza attivazioni-cessazioni, nel caso dell’apprendistato, si sottraggono le trasformazioni da apprendistato a tempo indeterminato e, nel caso del lavoro a tempo determinato, si sottraggono le trasformazioni da tempo determinato a tempo indeterminato; per contro, nel caso del lavoro a tempo indeterminato, alla differenza attivazioni-cessazioni si somma il complesso delle trasformazioni da apprendistato e da tempo determinato a tempo indeterminato; il saldo esprime la variazione assoluta delle posizioni lavorative dipendenti a livello annuale.</t>
  </si>
  <si>
    <t>Fonte: elaborazioni su dati SILER</t>
  </si>
  <si>
    <t>MASCHI</t>
  </si>
  <si>
    <t>FEMMINE</t>
  </si>
  <si>
    <t>Tempo indeterminato</t>
  </si>
  <si>
    <r>
      <t xml:space="preserve">ATTIVAZIONI, TRASFORMAZIONI, CESSAZIONI DEI RAPPORTI DI LAVORO DIPENDENTE E SALDO PER TIPO DI CONTRATTO NELLA PROVINCIA DI RAVENNA  </t>
    </r>
    <r>
      <rPr>
        <sz val="10"/>
        <rFont val="Calibri"/>
        <family val="2"/>
      </rPr>
      <t>Anni 2020-2021, valori assoluti e variazioni percentuali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</si>
</sst>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%"/>
    <numFmt numFmtId="165" formatCode="#,##0_ ;\-#,##0\ "/>
    <numFmt numFmtId="166" formatCode="0.0"/>
    <numFmt numFmtId="167" formatCode="#,##0.0_ ;\-#,##0.0\ "/>
    <numFmt numFmtId="168" formatCode="_-* #,##0_-;\-* #,##0_-;_-* &quot;-&quot;_-;_-@_-"/>
    <numFmt numFmtId="169" formatCode="#,##0.0"/>
    <numFmt numFmtId="171" formatCode="\-#,###;"/>
    <numFmt numFmtId="172" formatCode="#,##0;\-#,##0;&quot;-&quot;"/>
    <numFmt numFmtId="173" formatCode="#,##0.0;\-#,##0.0;&quot;-&quot;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9"/>
      <color rgb="FF666666"/>
      <name val="Arial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1F497D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i/>
      <sz val="10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11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48DD4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 style="medium">
        <color rgb="FF548DD4"/>
      </top>
      <bottom style="medium">
        <color rgb="FF4F81BD"/>
      </bottom>
      <diagonal/>
    </border>
    <border>
      <left/>
      <right style="medium">
        <color rgb="FF548DD4"/>
      </right>
      <top style="medium">
        <color rgb="FF548DD4"/>
      </top>
      <bottom style="medium">
        <color rgb="FF4F81BD"/>
      </bottom>
      <diagonal/>
    </border>
    <border>
      <left style="medium">
        <color rgb="FF548DD4"/>
      </left>
      <right style="medium">
        <color rgb="FF4F81BD"/>
      </right>
      <top style="medium">
        <color rgb="FF4F81BD"/>
      </top>
      <bottom/>
      <diagonal/>
    </border>
    <border>
      <left style="medium">
        <color rgb="FF548DD4"/>
      </left>
      <right style="medium">
        <color rgb="FF4F81BD"/>
      </right>
      <top/>
      <bottom/>
      <diagonal/>
    </border>
    <border>
      <left style="medium">
        <color rgb="FF4F81BD"/>
      </left>
      <right style="thin">
        <color indexed="64"/>
      </right>
      <top style="medium">
        <color rgb="FF4F81BD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4F81BD"/>
      </top>
      <bottom style="thin">
        <color indexed="64"/>
      </bottom>
      <diagonal/>
    </border>
    <border>
      <left style="thin">
        <color indexed="64"/>
      </left>
      <right style="medium">
        <color rgb="FF4F81BD"/>
      </right>
      <top style="medium">
        <color rgb="FF4F81BD"/>
      </top>
      <bottom style="thin">
        <color indexed="64"/>
      </bottom>
      <diagonal/>
    </border>
    <border>
      <left style="medium">
        <color rgb="FF4F81BD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4F81BD"/>
      </right>
      <top style="thin">
        <color indexed="64"/>
      </top>
      <bottom style="thin">
        <color indexed="64"/>
      </bottom>
      <diagonal/>
    </border>
    <border>
      <left style="medium">
        <color rgb="FF4F81BD"/>
      </left>
      <right style="thin">
        <color indexed="64"/>
      </right>
      <top style="thin">
        <color indexed="64"/>
      </top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4F81BD"/>
      </bottom>
      <diagonal/>
    </border>
    <border>
      <left style="thin">
        <color indexed="64"/>
      </left>
      <right style="medium">
        <color rgb="FF4F81BD"/>
      </right>
      <top style="thin">
        <color indexed="64"/>
      </top>
      <bottom style="medium">
        <color rgb="FF4F81BD"/>
      </bottom>
      <diagonal/>
    </border>
    <border>
      <left style="medium">
        <color rgb="FF548DD4"/>
      </left>
      <right/>
      <top style="medium">
        <color rgb="FF548DD4"/>
      </top>
      <bottom style="medium">
        <color rgb="FF4F81B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thin">
        <color indexed="64"/>
      </left>
      <right/>
      <top style="medium">
        <color theme="4"/>
      </top>
      <bottom style="thin">
        <color indexed="64"/>
      </bottom>
      <diagonal/>
    </border>
    <border>
      <left/>
      <right/>
      <top style="medium">
        <color theme="4"/>
      </top>
      <bottom style="thin">
        <color indexed="64"/>
      </bottom>
      <diagonal/>
    </border>
    <border>
      <left/>
      <right style="medium">
        <color theme="4"/>
      </right>
      <top style="medium">
        <color theme="4"/>
      </top>
      <bottom style="thin">
        <color indexed="64"/>
      </bottom>
      <diagonal/>
    </border>
    <border>
      <left style="medium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indexed="64"/>
      </right>
      <top style="thin">
        <color indexed="6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/>
      </bottom>
      <diagonal/>
    </border>
    <border>
      <left style="thin">
        <color indexed="64"/>
      </left>
      <right style="medium">
        <color theme="4"/>
      </right>
      <top style="thin">
        <color indexed="64"/>
      </top>
      <bottom style="medium">
        <color theme="4"/>
      </bottom>
      <diagonal/>
    </border>
    <border>
      <left style="medium">
        <color theme="4"/>
      </left>
      <right style="thin">
        <color indexed="64"/>
      </right>
      <top style="medium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 style="thin">
        <color indexed="64"/>
      </bottom>
      <diagonal/>
    </border>
    <border>
      <left style="thin">
        <color indexed="64"/>
      </left>
      <right style="medium">
        <color theme="4"/>
      </right>
      <top style="medium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4"/>
      </right>
      <top/>
      <bottom style="thin">
        <color indexed="64"/>
      </bottom>
      <diagonal/>
    </border>
    <border>
      <left style="medium">
        <color theme="4"/>
      </left>
      <right style="medium">
        <color rgb="FF4F81BD"/>
      </right>
      <top style="medium">
        <color rgb="FF548DD4"/>
      </top>
      <bottom style="medium">
        <color theme="4"/>
      </bottom>
      <diagonal/>
    </border>
    <border>
      <left/>
      <right style="medium">
        <color rgb="FF4F81BD"/>
      </right>
      <top style="medium">
        <color rgb="FF548DD4"/>
      </top>
      <bottom style="medium">
        <color theme="4"/>
      </bottom>
      <diagonal/>
    </border>
    <border>
      <left/>
      <right style="medium">
        <color theme="4"/>
      </right>
      <top style="medium">
        <color rgb="FF548DD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rgb="FF4F81BD"/>
      </left>
      <right/>
      <top style="medium">
        <color theme="4"/>
      </top>
      <bottom style="medium">
        <color theme="4"/>
      </bottom>
      <diagonal/>
    </border>
    <border>
      <left/>
      <right style="medium">
        <color rgb="FF4F81BD"/>
      </right>
      <top style="medium">
        <color theme="4"/>
      </top>
      <bottom style="medium">
        <color theme="4"/>
      </bottom>
      <diagonal/>
    </border>
    <border>
      <left/>
      <right/>
      <top style="medium">
        <color rgb="FF548DD4"/>
      </top>
      <bottom/>
      <diagonal/>
    </border>
    <border>
      <left style="medium">
        <color theme="4"/>
      </left>
      <right style="medium">
        <color theme="4"/>
      </right>
      <top style="medium">
        <color rgb="FF548DD4"/>
      </top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4"/>
      </right>
      <top style="thin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theme="4"/>
      </left>
      <right style="medium">
        <color rgb="FF4F81BD"/>
      </right>
      <top style="medium">
        <color rgb="FF548DD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medium">
        <color rgb="FF548DD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/>
      <bottom style="thin">
        <color rgb="FF808080"/>
      </bottom>
      <diagonal/>
    </border>
  </borders>
  <cellStyleXfs count="13">
    <xf numFmtId="0" fontId="0" fillId="0" borderId="0"/>
    <xf numFmtId="0" fontId="4" fillId="0" borderId="0"/>
    <xf numFmtId="0" fontId="10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9" borderId="0" applyNumberFormat="0" applyBorder="0" applyAlignment="0" applyProtection="0"/>
    <xf numFmtId="0" fontId="10" fillId="0" borderId="0"/>
    <xf numFmtId="0" fontId="10" fillId="0" borderId="0"/>
    <xf numFmtId="0" fontId="16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3" xfId="0" applyNumberFormat="1" applyBorder="1"/>
    <xf numFmtId="164" fontId="0" fillId="0" borderId="14" xfId="0" applyNumberFormat="1" applyBorder="1"/>
    <xf numFmtId="0" fontId="2" fillId="2" borderId="15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6" xfId="0" applyBorder="1"/>
    <xf numFmtId="0" fontId="0" fillId="0" borderId="29" xfId="0" applyBorder="1"/>
    <xf numFmtId="0" fontId="3" fillId="2" borderId="0" xfId="0" applyFont="1" applyFill="1" applyAlignment="1">
      <alignment horizontal="right" vertical="top"/>
    </xf>
    <xf numFmtId="0" fontId="6" fillId="0" borderId="0" xfId="1" applyFont="1"/>
    <xf numFmtId="0" fontId="7" fillId="0" borderId="0" xfId="1" applyFont="1"/>
    <xf numFmtId="165" fontId="8" fillId="0" borderId="31" xfId="1" applyNumberFormat="1" applyFont="1" applyBorder="1"/>
    <xf numFmtId="165" fontId="8" fillId="0" borderId="1" xfId="1" applyNumberFormat="1" applyFont="1" applyBorder="1"/>
    <xf numFmtId="0" fontId="8" fillId="0" borderId="35" xfId="1" applyFont="1" applyBorder="1" applyAlignment="1">
      <alignment horizontal="left"/>
    </xf>
    <xf numFmtId="165" fontId="8" fillId="0" borderId="36" xfId="1" applyNumberFormat="1" applyFont="1" applyBorder="1"/>
    <xf numFmtId="0" fontId="8" fillId="0" borderId="21" xfId="1" applyFont="1" applyBorder="1" applyAlignment="1">
      <alignment horizontal="left"/>
    </xf>
    <xf numFmtId="165" fontId="8" fillId="0" borderId="22" xfId="1" applyNumberFormat="1" applyFont="1" applyBorder="1"/>
    <xf numFmtId="0" fontId="8" fillId="0" borderId="23" xfId="1" applyFont="1" applyBorder="1" applyAlignment="1">
      <alignment horizontal="left"/>
    </xf>
    <xf numFmtId="165" fontId="8" fillId="0" borderId="24" xfId="1" applyNumberFormat="1" applyFont="1" applyBorder="1"/>
    <xf numFmtId="165" fontId="8" fillId="0" borderId="25" xfId="1" applyNumberFormat="1" applyFont="1" applyBorder="1"/>
    <xf numFmtId="0" fontId="0" fillId="0" borderId="0" xfId="0" applyAlignment="1">
      <alignment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167" fontId="8" fillId="0" borderId="31" xfId="1" applyNumberFormat="1" applyFont="1" applyBorder="1"/>
    <xf numFmtId="167" fontId="8" fillId="0" borderId="36" xfId="1" applyNumberFormat="1" applyFont="1" applyBorder="1"/>
    <xf numFmtId="167" fontId="8" fillId="0" borderId="1" xfId="1" applyNumberFormat="1" applyFont="1" applyBorder="1"/>
    <xf numFmtId="167" fontId="8" fillId="0" borderId="22" xfId="1" applyNumberFormat="1" applyFont="1" applyBorder="1"/>
    <xf numFmtId="167" fontId="8" fillId="0" borderId="24" xfId="1" applyNumberFormat="1" applyFont="1" applyBorder="1"/>
    <xf numFmtId="167" fontId="8" fillId="0" borderId="25" xfId="1" applyNumberFormat="1" applyFont="1" applyBorder="1"/>
    <xf numFmtId="164" fontId="0" fillId="0" borderId="0" xfId="0" applyNumberFormat="1"/>
    <xf numFmtId="0" fontId="5" fillId="0" borderId="0" xfId="1" applyFont="1" applyAlignment="1">
      <alignment wrapText="1"/>
    </xf>
    <xf numFmtId="3" fontId="0" fillId="0" borderId="27" xfId="0" applyNumberFormat="1" applyBorder="1"/>
    <xf numFmtId="3" fontId="0" fillId="0" borderId="1" xfId="0" applyNumberFormat="1" applyBorder="1"/>
    <xf numFmtId="0" fontId="0" fillId="0" borderId="26" xfId="0" applyBorder="1"/>
    <xf numFmtId="164" fontId="0" fillId="0" borderId="28" xfId="0" applyNumberFormat="1" applyBorder="1"/>
    <xf numFmtId="164" fontId="0" fillId="0" borderId="22" xfId="0" applyNumberFormat="1" applyBorder="1"/>
    <xf numFmtId="164" fontId="0" fillId="0" borderId="25" xfId="0" applyNumberFormat="1" applyBorder="1"/>
    <xf numFmtId="10" fontId="0" fillId="0" borderId="0" xfId="0" applyNumberFormat="1"/>
    <xf numFmtId="0" fontId="12" fillId="4" borderId="26" xfId="2" applyFont="1" applyFill="1" applyBorder="1" applyAlignment="1">
      <alignment horizontal="left" vertical="center"/>
    </xf>
    <xf numFmtId="0" fontId="12" fillId="4" borderId="21" xfId="2" applyFont="1" applyFill="1" applyBorder="1" applyAlignment="1">
      <alignment horizontal="left" vertical="center"/>
    </xf>
    <xf numFmtId="0" fontId="11" fillId="5" borderId="21" xfId="2" applyFont="1" applyFill="1" applyBorder="1"/>
    <xf numFmtId="0" fontId="11" fillId="5" borderId="23" xfId="2" applyFont="1" applyFill="1" applyBorder="1"/>
    <xf numFmtId="3" fontId="12" fillId="5" borderId="27" xfId="2" applyNumberFormat="1" applyFont="1" applyFill="1" applyBorder="1" applyAlignment="1">
      <alignment horizontal="right" vertical="center"/>
    </xf>
    <xf numFmtId="3" fontId="11" fillId="6" borderId="27" xfId="2" applyNumberFormat="1" applyFont="1" applyFill="1" applyBorder="1" applyAlignment="1">
      <alignment horizontal="right" vertical="center"/>
    </xf>
    <xf numFmtId="3" fontId="12" fillId="5" borderId="1" xfId="2" applyNumberFormat="1" applyFont="1" applyFill="1" applyBorder="1" applyAlignment="1">
      <alignment horizontal="right" vertical="center"/>
    </xf>
    <xf numFmtId="3" fontId="11" fillId="6" borderId="1" xfId="2" applyNumberFormat="1" applyFont="1" applyFill="1" applyBorder="1" applyAlignment="1">
      <alignment horizontal="right" vertical="center"/>
    </xf>
    <xf numFmtId="3" fontId="11" fillId="5" borderId="1" xfId="2" applyNumberFormat="1" applyFont="1" applyFill="1" applyBorder="1" applyAlignment="1">
      <alignment horizontal="right"/>
    </xf>
    <xf numFmtId="3" fontId="11" fillId="5" borderId="24" xfId="2" applyNumberFormat="1" applyFont="1" applyFill="1" applyBorder="1" applyAlignment="1">
      <alignment horizontal="right"/>
    </xf>
    <xf numFmtId="3" fontId="12" fillId="3" borderId="27" xfId="2" applyNumberFormat="1" applyFont="1" applyFill="1" applyBorder="1" applyAlignment="1">
      <alignment horizontal="right"/>
    </xf>
    <xf numFmtId="3" fontId="12" fillId="3" borderId="1" xfId="2" applyNumberFormat="1" applyFont="1" applyFill="1" applyBorder="1" applyAlignment="1">
      <alignment horizontal="right"/>
    </xf>
    <xf numFmtId="166" fontId="12" fillId="3" borderId="27" xfId="2" applyNumberFormat="1" applyFont="1" applyFill="1" applyBorder="1" applyAlignment="1">
      <alignment horizontal="right"/>
    </xf>
    <xf numFmtId="166" fontId="12" fillId="3" borderId="28" xfId="2" applyNumberFormat="1" applyFont="1" applyFill="1" applyBorder="1" applyAlignment="1">
      <alignment horizontal="right"/>
    </xf>
    <xf numFmtId="166" fontId="12" fillId="3" borderId="1" xfId="2" applyNumberFormat="1" applyFont="1" applyFill="1" applyBorder="1" applyAlignment="1">
      <alignment horizontal="right"/>
    </xf>
    <xf numFmtId="166" fontId="12" fillId="3" borderId="22" xfId="2" applyNumberFormat="1" applyFont="1" applyFill="1" applyBorder="1" applyAlignment="1">
      <alignment horizontal="right"/>
    </xf>
    <xf numFmtId="166" fontId="12" fillId="7" borderId="1" xfId="2" applyNumberFormat="1" applyFont="1" applyFill="1" applyBorder="1" applyAlignment="1">
      <alignment horizontal="right"/>
    </xf>
    <xf numFmtId="166" fontId="12" fillId="8" borderId="1" xfId="2" applyNumberFormat="1" applyFont="1" applyFill="1" applyBorder="1" applyAlignment="1">
      <alignment horizontal="right"/>
    </xf>
    <xf numFmtId="166" fontId="11" fillId="5" borderId="1" xfId="2" applyNumberFormat="1" applyFont="1" applyFill="1" applyBorder="1" applyAlignment="1">
      <alignment horizontal="right"/>
    </xf>
    <xf numFmtId="166" fontId="11" fillId="5" borderId="22" xfId="2" applyNumberFormat="1" applyFont="1" applyFill="1" applyBorder="1" applyAlignment="1">
      <alignment horizontal="right"/>
    </xf>
    <xf numFmtId="0" fontId="11" fillId="5" borderId="1" xfId="2" applyFont="1" applyFill="1" applyBorder="1" applyAlignment="1">
      <alignment horizontal="right"/>
    </xf>
    <xf numFmtId="166" fontId="11" fillId="5" borderId="24" xfId="2" applyNumberFormat="1" applyFont="1" applyFill="1" applyBorder="1" applyAlignment="1">
      <alignment horizontal="right"/>
    </xf>
    <xf numFmtId="0" fontId="11" fillId="5" borderId="24" xfId="2" applyFont="1" applyFill="1" applyBorder="1" applyAlignment="1">
      <alignment horizontal="right"/>
    </xf>
    <xf numFmtId="166" fontId="11" fillId="5" borderId="25" xfId="2" applyNumberFormat="1" applyFont="1" applyFill="1" applyBorder="1" applyAlignment="1">
      <alignment horizontal="right"/>
    </xf>
    <xf numFmtId="0" fontId="12" fillId="4" borderId="49" xfId="2" applyFont="1" applyFill="1" applyBorder="1" applyAlignment="1">
      <alignment horizontal="left" vertical="center"/>
    </xf>
    <xf numFmtId="3" fontId="12" fillId="5" borderId="30" xfId="2" applyNumberFormat="1" applyFont="1" applyFill="1" applyBorder="1" applyAlignment="1">
      <alignment horizontal="right" vertical="center"/>
    </xf>
    <xf numFmtId="3" fontId="11" fillId="6" borderId="30" xfId="2" applyNumberFormat="1" applyFont="1" applyFill="1" applyBorder="1" applyAlignment="1">
      <alignment horizontal="right" vertical="center"/>
    </xf>
    <xf numFmtId="3" fontId="12" fillId="3" borderId="30" xfId="2" applyNumberFormat="1" applyFont="1" applyFill="1" applyBorder="1" applyAlignment="1">
      <alignment horizontal="right"/>
    </xf>
    <xf numFmtId="166" fontId="12" fillId="3" borderId="30" xfId="2" applyNumberFormat="1" applyFont="1" applyFill="1" applyBorder="1" applyAlignment="1">
      <alignment horizontal="right"/>
    </xf>
    <xf numFmtId="166" fontId="12" fillId="3" borderId="50" xfId="2" applyNumberFormat="1" applyFont="1" applyFill="1" applyBorder="1" applyAlignment="1">
      <alignment horizontal="right"/>
    </xf>
    <xf numFmtId="0" fontId="11" fillId="5" borderId="26" xfId="2" applyFont="1" applyFill="1" applyBorder="1" applyAlignment="1">
      <alignment horizontal="left" vertical="top" wrapText="1"/>
    </xf>
    <xf numFmtId="3" fontId="11" fillId="5" borderId="27" xfId="2" applyNumberFormat="1" applyFont="1" applyFill="1" applyBorder="1" applyAlignment="1">
      <alignment horizontal="right" vertical="center"/>
    </xf>
    <xf numFmtId="3" fontId="11" fillId="5" borderId="27" xfId="2" applyNumberFormat="1" applyFont="1" applyFill="1" applyBorder="1" applyAlignment="1">
      <alignment horizontal="right"/>
    </xf>
    <xf numFmtId="166" fontId="11" fillId="5" borderId="27" xfId="2" applyNumberFormat="1" applyFont="1" applyFill="1" applyBorder="1" applyAlignment="1">
      <alignment horizontal="right"/>
    </xf>
    <xf numFmtId="166" fontId="11" fillId="5" borderId="28" xfId="2" applyNumberFormat="1" applyFont="1" applyFill="1" applyBorder="1" applyAlignment="1">
      <alignment horizontal="right"/>
    </xf>
    <xf numFmtId="164" fontId="0" fillId="0" borderId="0" xfId="0" applyNumberFormat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24" xfId="0" applyNumberFormat="1" applyBorder="1" applyAlignment="1">
      <alignment wrapText="1"/>
    </xf>
    <xf numFmtId="0" fontId="0" fillId="0" borderId="35" xfId="0" applyBorder="1"/>
    <xf numFmtId="164" fontId="0" fillId="0" borderId="31" xfId="0" applyNumberFormat="1" applyBorder="1" applyAlignment="1">
      <alignment wrapText="1"/>
    </xf>
    <xf numFmtId="164" fontId="0" fillId="0" borderId="36" xfId="0" applyNumberFormat="1" applyBorder="1"/>
    <xf numFmtId="0" fontId="0" fillId="0" borderId="32" xfId="0" applyBorder="1"/>
    <xf numFmtId="0" fontId="2" fillId="2" borderId="32" xfId="0" applyFont="1" applyFill="1" applyBorder="1" applyAlignment="1">
      <alignment horizontal="center" vertical="center" wrapText="1"/>
    </xf>
    <xf numFmtId="0" fontId="0" fillId="0" borderId="0" xfId="0"/>
    <xf numFmtId="164" fontId="0" fillId="0" borderId="1" xfId="0" applyNumberFormat="1" applyBorder="1"/>
    <xf numFmtId="0" fontId="0" fillId="0" borderId="27" xfId="0" applyBorder="1"/>
    <xf numFmtId="164" fontId="0" fillId="0" borderId="27" xfId="0" applyNumberFormat="1" applyBorder="1"/>
    <xf numFmtId="164" fontId="0" fillId="0" borderId="24" xfId="0" applyNumberFormat="1" applyBorder="1"/>
    <xf numFmtId="0" fontId="0" fillId="0" borderId="48" xfId="0" applyBorder="1" applyAlignment="1">
      <alignment horizontal="center" wrapText="1"/>
    </xf>
    <xf numFmtId="0" fontId="17" fillId="0" borderId="0" xfId="0" applyFont="1"/>
    <xf numFmtId="0" fontId="18" fillId="0" borderId="0" xfId="0" applyFont="1"/>
    <xf numFmtId="3" fontId="1" fillId="0" borderId="24" xfId="0" applyNumberFormat="1" applyFont="1" applyBorder="1"/>
    <xf numFmtId="0" fontId="0" fillId="0" borderId="0" xfId="0"/>
    <xf numFmtId="0" fontId="23" fillId="0" borderId="52" xfId="0" applyFont="1" applyBorder="1" applyAlignment="1">
      <alignment vertical="center"/>
    </xf>
    <xf numFmtId="0" fontId="23" fillId="0" borderId="52" xfId="0" applyFont="1" applyBorder="1" applyAlignment="1">
      <alignment horizontal="right" vertical="center" wrapText="1"/>
    </xf>
    <xf numFmtId="0" fontId="22" fillId="0" borderId="52" xfId="0" applyFont="1" applyBorder="1" applyAlignment="1">
      <alignment vertical="center"/>
    </xf>
    <xf numFmtId="0" fontId="20" fillId="0" borderId="53" xfId="0" applyFont="1" applyBorder="1" applyAlignment="1">
      <alignment horizontal="left" vertical="center"/>
    </xf>
    <xf numFmtId="0" fontId="2" fillId="2" borderId="54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3" fontId="21" fillId="0" borderId="1" xfId="0" applyNumberFormat="1" applyFont="1" applyBorder="1" applyAlignment="1">
      <alignment horizontal="right" vertical="center" wrapText="1"/>
    </xf>
    <xf numFmtId="168" fontId="21" fillId="0" borderId="1" xfId="0" applyNumberFormat="1" applyFont="1" applyBorder="1" applyAlignment="1">
      <alignment horizontal="right" vertical="center" wrapText="1"/>
    </xf>
    <xf numFmtId="169" fontId="21" fillId="0" borderId="1" xfId="0" applyNumberFormat="1" applyFont="1" applyBorder="1" applyAlignment="1">
      <alignment horizontal="right" vertical="center" wrapText="1"/>
    </xf>
    <xf numFmtId="0" fontId="19" fillId="16" borderId="55" xfId="0" applyFont="1" applyFill="1" applyBorder="1" applyAlignment="1">
      <alignment vertical="center"/>
    </xf>
    <xf numFmtId="3" fontId="19" fillId="16" borderId="55" xfId="0" applyNumberFormat="1" applyFont="1" applyFill="1" applyBorder="1" applyAlignment="1">
      <alignment horizontal="right" vertical="center" wrapText="1"/>
    </xf>
    <xf numFmtId="3" fontId="19" fillId="16" borderId="51" xfId="0" applyNumberFormat="1" applyFont="1" applyFill="1" applyBorder="1" applyAlignment="1">
      <alignment horizontal="right" vertical="center"/>
    </xf>
    <xf numFmtId="169" fontId="19" fillId="16" borderId="55" xfId="0" applyNumberFormat="1" applyFont="1" applyFill="1" applyBorder="1" applyAlignment="1">
      <alignment horizontal="right" vertical="center" wrapText="1"/>
    </xf>
    <xf numFmtId="166" fontId="21" fillId="0" borderId="1" xfId="0" applyNumberFormat="1" applyFont="1" applyBorder="1" applyAlignment="1">
      <alignment horizontal="right" vertical="center" wrapText="1"/>
    </xf>
    <xf numFmtId="169" fontId="19" fillId="16" borderId="51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23" fillId="0" borderId="56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13" fillId="3" borderId="46" xfId="0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 wrapText="1"/>
    </xf>
    <xf numFmtId="0" fontId="13" fillId="3" borderId="45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/>
    <xf numFmtId="0" fontId="19" fillId="0" borderId="57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right" vertical="center" wrapText="1"/>
    </xf>
    <xf numFmtId="172" fontId="19" fillId="0" borderId="57" xfId="0" applyNumberFormat="1" applyFont="1" applyBorder="1" applyAlignment="1">
      <alignment horizontal="right" vertical="center" wrapText="1"/>
    </xf>
    <xf numFmtId="0" fontId="20" fillId="0" borderId="57" xfId="0" applyFont="1" applyBorder="1" applyAlignment="1">
      <alignment horizontal="left" vertical="center"/>
    </xf>
    <xf numFmtId="0" fontId="23" fillId="0" borderId="57" xfId="0" applyFont="1" applyBorder="1" applyAlignment="1">
      <alignment vertical="center"/>
    </xf>
    <xf numFmtId="3" fontId="23" fillId="0" borderId="57" xfId="0" applyNumberFormat="1" applyFont="1" applyBorder="1" applyAlignment="1">
      <alignment horizontal="right" vertical="center"/>
    </xf>
    <xf numFmtId="172" fontId="23" fillId="0" borderId="57" xfId="0" applyNumberFormat="1" applyFont="1" applyBorder="1" applyAlignment="1">
      <alignment horizontal="right" vertical="center" wrapText="1"/>
    </xf>
    <xf numFmtId="171" fontId="23" fillId="0" borderId="57" xfId="0" applyNumberFormat="1" applyFont="1" applyBorder="1" applyAlignment="1">
      <alignment horizontal="right" vertical="center"/>
    </xf>
    <xf numFmtId="0" fontId="20" fillId="0" borderId="57" xfId="0" applyFont="1" applyBorder="1" applyAlignment="1">
      <alignment vertical="center"/>
    </xf>
    <xf numFmtId="166" fontId="23" fillId="0" borderId="57" xfId="0" applyNumberFormat="1" applyFont="1" applyBorder="1" applyAlignment="1">
      <alignment horizontal="right" vertical="center"/>
    </xf>
    <xf numFmtId="173" fontId="23" fillId="0" borderId="57" xfId="0" applyNumberFormat="1" applyFont="1" applyBorder="1" applyAlignment="1">
      <alignment horizontal="right" vertical="center"/>
    </xf>
    <xf numFmtId="173" fontId="23" fillId="0" borderId="57" xfId="0" quotePrefix="1" applyNumberFormat="1" applyFont="1" applyBorder="1" applyAlignment="1">
      <alignment horizontal="right" vertical="center"/>
    </xf>
    <xf numFmtId="0" fontId="19" fillId="0" borderId="57" xfId="0" applyFont="1" applyBorder="1" applyAlignment="1">
      <alignment vertical="center"/>
    </xf>
    <xf numFmtId="0" fontId="19" fillId="0" borderId="57" xfId="0" applyFont="1" applyBorder="1" applyAlignment="1">
      <alignment horizontal="right" vertical="center"/>
    </xf>
    <xf numFmtId="172" fontId="23" fillId="0" borderId="57" xfId="0" applyNumberFormat="1" applyFont="1" applyBorder="1" applyAlignment="1">
      <alignment vertical="center"/>
    </xf>
    <xf numFmtId="3" fontId="0" fillId="0" borderId="0" xfId="0" applyNumberFormat="1"/>
    <xf numFmtId="0" fontId="0" fillId="3" borderId="0" xfId="0" applyFill="1"/>
    <xf numFmtId="0" fontId="20" fillId="0" borderId="57" xfId="0" applyFont="1" applyBorder="1" applyAlignment="1">
      <alignment horizontal="center" vertical="center"/>
    </xf>
    <xf numFmtId="0" fontId="23" fillId="0" borderId="57" xfId="0" applyFont="1" applyBorder="1" applyAlignment="1">
      <alignment vertical="center"/>
    </xf>
    <xf numFmtId="0" fontId="23" fillId="0" borderId="57" xfId="0" applyFont="1" applyBorder="1" applyAlignment="1">
      <alignment horizontal="justify" vertical="center"/>
    </xf>
    <xf numFmtId="0" fontId="19" fillId="0" borderId="57" xfId="0" applyFont="1" applyBorder="1" applyAlignment="1">
      <alignment horizontal="right" vertical="center"/>
    </xf>
    <xf numFmtId="0" fontId="25" fillId="0" borderId="57" xfId="0" applyFont="1" applyBorder="1" applyAlignment="1">
      <alignment vertical="center"/>
    </xf>
    <xf numFmtId="3" fontId="19" fillId="16" borderId="58" xfId="0" applyNumberFormat="1" applyFont="1" applyFill="1" applyBorder="1" applyAlignment="1">
      <alignment horizontal="center" vertical="center" wrapText="1"/>
    </xf>
    <xf numFmtId="3" fontId="19" fillId="16" borderId="58" xfId="0" applyNumberFormat="1" applyFont="1" applyFill="1" applyBorder="1" applyAlignment="1">
      <alignment horizontal="center" vertical="center" wrapText="1"/>
    </xf>
    <xf numFmtId="3" fontId="19" fillId="16" borderId="51" xfId="0" applyNumberFormat="1" applyFont="1" applyFill="1" applyBorder="1" applyAlignment="1">
      <alignment horizontal="center" vertical="center"/>
    </xf>
    <xf numFmtId="169" fontId="19" fillId="16" borderId="55" xfId="0" applyNumberFormat="1" applyFont="1" applyFill="1" applyBorder="1" applyAlignment="1">
      <alignment horizontal="center" vertical="center" wrapText="1"/>
    </xf>
    <xf numFmtId="0" fontId="19" fillId="16" borderId="55" xfId="0" applyFont="1" applyFill="1" applyBorder="1" applyAlignment="1">
      <alignment horizontal="center" vertical="center"/>
    </xf>
    <xf numFmtId="0" fontId="20" fillId="0" borderId="58" xfId="0" applyFont="1" applyBorder="1" applyAlignment="1">
      <alignment horizontal="left" vertical="center"/>
    </xf>
    <xf numFmtId="0" fontId="20" fillId="0" borderId="58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3" fontId="23" fillId="0" borderId="1" xfId="0" applyNumberFormat="1" applyFont="1" applyBorder="1" applyAlignment="1">
      <alignment horizontal="right" vertical="center"/>
    </xf>
    <xf numFmtId="172" fontId="23" fillId="0" borderId="1" xfId="0" applyNumberFormat="1" applyFont="1" applyBorder="1" applyAlignment="1">
      <alignment horizontal="right" vertical="center" wrapText="1"/>
    </xf>
    <xf numFmtId="0" fontId="19" fillId="16" borderId="0" xfId="0" applyFont="1" applyFill="1" applyBorder="1" applyAlignment="1">
      <alignment vertical="center"/>
    </xf>
    <xf numFmtId="3" fontId="19" fillId="16" borderId="0" xfId="0" applyNumberFormat="1" applyFont="1" applyFill="1" applyBorder="1" applyAlignment="1">
      <alignment horizontal="center" vertical="center" wrapText="1"/>
    </xf>
    <xf numFmtId="3" fontId="19" fillId="16" borderId="0" xfId="0" applyNumberFormat="1" applyFont="1" applyFill="1" applyBorder="1" applyAlignment="1">
      <alignment horizontal="right" vertical="center" wrapText="1"/>
    </xf>
    <xf numFmtId="3" fontId="19" fillId="16" borderId="0" xfId="0" applyNumberFormat="1" applyFont="1" applyFill="1" applyBorder="1" applyAlignment="1">
      <alignment horizontal="center" vertical="center"/>
    </xf>
    <xf numFmtId="169" fontId="19" fillId="16" borderId="0" xfId="0" applyNumberFormat="1" applyFont="1" applyFill="1" applyBorder="1" applyAlignment="1">
      <alignment horizontal="center" vertical="center" wrapText="1"/>
    </xf>
    <xf numFmtId="0" fontId="19" fillId="16" borderId="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3" fontId="19" fillId="16" borderId="0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166" fontId="21" fillId="0" borderId="1" xfId="0" applyNumberFormat="1" applyFont="1" applyBorder="1" applyAlignment="1">
      <alignment horizontal="right" vertical="center"/>
    </xf>
    <xf numFmtId="173" fontId="21" fillId="0" borderId="1" xfId="0" applyNumberFormat="1" applyFont="1" applyBorder="1" applyAlignment="1">
      <alignment horizontal="right" vertical="center"/>
    </xf>
    <xf numFmtId="173" fontId="21" fillId="0" borderId="1" xfId="0" quotePrefix="1" applyNumberFormat="1" applyFont="1" applyBorder="1" applyAlignment="1">
      <alignment horizontal="right" vertical="center"/>
    </xf>
    <xf numFmtId="0" fontId="9" fillId="0" borderId="59" xfId="1" applyFont="1" applyBorder="1" applyAlignment="1">
      <alignment horizontal="center" wrapText="1"/>
    </xf>
    <xf numFmtId="0" fontId="11" fillId="0" borderId="0" xfId="0" applyFont="1"/>
    <xf numFmtId="3" fontId="19" fillId="16" borderId="58" xfId="0" applyNumberFormat="1" applyFont="1" applyFill="1" applyBorder="1" applyAlignment="1">
      <alignment horizontal="right" vertical="center" wrapText="1"/>
    </xf>
    <xf numFmtId="3" fontId="19" fillId="16" borderId="55" xfId="0" applyNumberFormat="1" applyFont="1" applyFill="1" applyBorder="1" applyAlignment="1">
      <alignment horizontal="right" vertical="center"/>
    </xf>
    <xf numFmtId="3" fontId="19" fillId="16" borderId="0" xfId="0" applyNumberFormat="1" applyFont="1" applyFill="1" applyBorder="1" applyAlignment="1">
      <alignment horizontal="right" vertical="center"/>
    </xf>
    <xf numFmtId="0" fontId="9" fillId="0" borderId="0" xfId="1" applyFont="1" applyAlignment="1">
      <alignment wrapText="1"/>
    </xf>
    <xf numFmtId="0" fontId="9" fillId="0" borderId="0" xfId="1" applyFont="1" applyAlignment="1">
      <alignment horizontal="left" wrapText="1"/>
    </xf>
  </cellXfs>
  <cellStyles count="13">
    <cellStyle name="60% - Colore 1 2" xfId="3"/>
    <cellStyle name="60% - Colore 2 2" xfId="4"/>
    <cellStyle name="60% - Colore 3 2" xfId="5"/>
    <cellStyle name="60% - Colore 4 2" xfId="6"/>
    <cellStyle name="60% - Colore 5 2" xfId="7"/>
    <cellStyle name="60% - Colore 6 2" xfId="8"/>
    <cellStyle name="Neutrale 2" xfId="9"/>
    <cellStyle name="Normale" xfId="0" builtinId="0"/>
    <cellStyle name="Normale 2" xfId="1"/>
    <cellStyle name="Normale 2 2" xfId="10"/>
    <cellStyle name="Normale 3" xfId="2"/>
    <cellStyle name="Normale 4" xfId="11"/>
    <cellStyle name="Titolo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20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Tasso di occupazione (20-64</a:t>
            </a:r>
            <a:r>
              <a:rPr lang="it-IT" sz="1200" baseline="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anni) per genere in provincia di Ravenna.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Anni 2018-2021. Valori percentuali</a:t>
            </a:r>
            <a:r>
              <a:rPr lang="it-IT" sz="1200" baseline="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endParaRPr lang="it-IT" sz="12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Tav.1!$A$5</c:f>
              <c:strCache>
                <c:ptCount val="1"/>
                <c:pt idx="0">
                  <c:v>m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Tav.1!$B$4:$E$4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Tav.1!$B$5:$E$5</c:f>
              <c:numCache>
                <c:formatCode>General</c:formatCode>
                <c:ptCount val="4"/>
                <c:pt idx="0">
                  <c:v>81</c:v>
                </c:pt>
                <c:pt idx="1">
                  <c:v>83.6</c:v>
                </c:pt>
                <c:pt idx="2">
                  <c:v>79.8</c:v>
                </c:pt>
                <c:pt idx="3">
                  <c:v>81.5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Tav.1!$A$6</c:f>
              <c:strCache>
                <c:ptCount val="1"/>
                <c:pt idx="0">
                  <c:v>f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Tav.1!$B$4:$E$4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Tav.1!$B$6:$E$6</c:f>
              <c:numCache>
                <c:formatCode>General</c:formatCode>
                <c:ptCount val="4"/>
                <c:pt idx="0">
                  <c:v>64.900000000000006</c:v>
                </c:pt>
                <c:pt idx="1">
                  <c:v>68</c:v>
                </c:pt>
                <c:pt idx="2">
                  <c:v>65</c:v>
                </c:pt>
                <c:pt idx="3">
                  <c:v>67.3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Tav.1!$A$7</c:f>
              <c:strCache>
                <c:ptCount val="1"/>
                <c:pt idx="0">
                  <c:v>tot.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Tav.1!$B$4:$E$4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Tav.1!$B$7:$E$7</c:f>
              <c:numCache>
                <c:formatCode>General</c:formatCode>
                <c:ptCount val="4"/>
                <c:pt idx="0">
                  <c:v>72.900000000000006</c:v>
                </c:pt>
                <c:pt idx="1">
                  <c:v>75.7</c:v>
                </c:pt>
                <c:pt idx="2">
                  <c:v>72.3</c:v>
                </c:pt>
                <c:pt idx="3">
                  <c:v>74.400000000000006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708032"/>
        <c:axId val="258609152"/>
      </c:lineChart>
      <c:catAx>
        <c:axId val="23970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8609152"/>
        <c:crosses val="autoZero"/>
        <c:auto val="1"/>
        <c:lblAlgn val="ctr"/>
        <c:lblOffset val="100"/>
        <c:noMultiLvlLbl val="0"/>
      </c:catAx>
      <c:valAx>
        <c:axId val="258609152"/>
        <c:scaling>
          <c:orientation val="minMax"/>
          <c:max val="90"/>
          <c:min val="6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crossAx val="23970803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20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Tasso di occupazione (15-29</a:t>
            </a:r>
            <a:r>
              <a:rPr lang="it-IT" sz="1200" baseline="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anni) per genere in provincia di Ravenna.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Anni 2018-2021. Valori percentuali</a:t>
            </a:r>
            <a:r>
              <a:rPr lang="it-IT" sz="1200" baseline="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endParaRPr lang="it-IT" sz="12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'Tav. 2'!$A$5</c:f>
              <c:strCache>
                <c:ptCount val="1"/>
                <c:pt idx="0">
                  <c:v>m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'Tav. 2'!$B$4:$E$4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'Tav. 2'!$B$5:$E$5</c:f>
              <c:numCache>
                <c:formatCode>General</c:formatCode>
                <c:ptCount val="4"/>
                <c:pt idx="0">
                  <c:v>42.7</c:v>
                </c:pt>
                <c:pt idx="1">
                  <c:v>38.6</c:v>
                </c:pt>
                <c:pt idx="2">
                  <c:v>37.5</c:v>
                </c:pt>
                <c:pt idx="3">
                  <c:v>42.5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'Tav. 2'!$A$6</c:f>
              <c:strCache>
                <c:ptCount val="1"/>
                <c:pt idx="0">
                  <c:v>f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'Tav. 2'!$B$4:$E$4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'Tav. 2'!$B$6:$E$6</c:f>
              <c:numCache>
                <c:formatCode>General</c:formatCode>
                <c:ptCount val="4"/>
                <c:pt idx="0">
                  <c:v>31.4</c:v>
                </c:pt>
                <c:pt idx="1">
                  <c:v>42.5</c:v>
                </c:pt>
                <c:pt idx="2">
                  <c:v>35.299999999999997</c:v>
                </c:pt>
                <c:pt idx="3">
                  <c:v>36.1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'Tav. 2'!$A$7</c:f>
              <c:strCache>
                <c:ptCount val="1"/>
                <c:pt idx="0">
                  <c:v>tot.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'Tav. 2'!$B$4:$E$4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'Tav. 2'!$B$7:$E$7</c:f>
              <c:numCache>
                <c:formatCode>General</c:formatCode>
                <c:ptCount val="4"/>
                <c:pt idx="0">
                  <c:v>37.200000000000003</c:v>
                </c:pt>
                <c:pt idx="1">
                  <c:v>40.5</c:v>
                </c:pt>
                <c:pt idx="2">
                  <c:v>36.4</c:v>
                </c:pt>
                <c:pt idx="3">
                  <c:v>39.4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074752"/>
        <c:axId val="262177920"/>
      </c:lineChart>
      <c:catAx>
        <c:axId val="26207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62177920"/>
        <c:crosses val="autoZero"/>
        <c:auto val="1"/>
        <c:lblAlgn val="ctr"/>
        <c:lblOffset val="100"/>
        <c:noMultiLvlLbl val="0"/>
      </c:catAx>
      <c:valAx>
        <c:axId val="262177920"/>
        <c:scaling>
          <c:orientation val="minMax"/>
          <c:max val="60"/>
          <c:min val="3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crossAx val="2620747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20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Tasso di disoccupazione (15-74</a:t>
            </a:r>
            <a:r>
              <a:rPr lang="it-IT" sz="1200" baseline="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anni) per genere in provincia di Ravenna.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Anni 2018-2021. Valori percentuali</a:t>
            </a:r>
            <a:r>
              <a:rPr lang="it-IT" sz="1200" baseline="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endParaRPr lang="it-IT" sz="12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'Tav. 3'!$A$5</c:f>
              <c:strCache>
                <c:ptCount val="1"/>
                <c:pt idx="0">
                  <c:v>m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'Tav. 3'!$B$4:$E$4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'Tav. 3'!$B$5:$E$5</c:f>
              <c:numCache>
                <c:formatCode>General</c:formatCode>
                <c:ptCount val="4"/>
                <c:pt idx="0">
                  <c:v>4.0999999999999996</c:v>
                </c:pt>
                <c:pt idx="1">
                  <c:v>3.1</c:v>
                </c:pt>
                <c:pt idx="2">
                  <c:v>4.7</c:v>
                </c:pt>
                <c:pt idx="3">
                  <c:v>4.5999999999999996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'Tav. 3'!$A$6</c:f>
              <c:strCache>
                <c:ptCount val="1"/>
                <c:pt idx="0">
                  <c:v>f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'Tav. 3'!$B$4:$E$4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'Tav. 3'!$B$6:$E$6</c:f>
              <c:numCache>
                <c:formatCode>General</c:formatCode>
                <c:ptCount val="4"/>
                <c:pt idx="0">
                  <c:v>7.8</c:v>
                </c:pt>
                <c:pt idx="1">
                  <c:v>6.3</c:v>
                </c:pt>
                <c:pt idx="2">
                  <c:v>9.4</c:v>
                </c:pt>
                <c:pt idx="3">
                  <c:v>8.1999999999999993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'Tav. 3'!$A$7</c:f>
              <c:strCache>
                <c:ptCount val="1"/>
                <c:pt idx="0">
                  <c:v>tot.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'Tav. 3'!$B$4:$E$4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'Tav. 3'!$B$7:$E$7</c:f>
              <c:numCache>
                <c:formatCode>General</c:formatCode>
                <c:ptCount val="4"/>
                <c:pt idx="0">
                  <c:v>5.8</c:v>
                </c:pt>
                <c:pt idx="1">
                  <c:v>4.5999999999999996</c:v>
                </c:pt>
                <c:pt idx="2">
                  <c:v>6.9</c:v>
                </c:pt>
                <c:pt idx="3">
                  <c:v>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747456"/>
        <c:axId val="239748992"/>
      </c:lineChart>
      <c:catAx>
        <c:axId val="23974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9748992"/>
        <c:crosses val="autoZero"/>
        <c:auto val="1"/>
        <c:lblAlgn val="ctr"/>
        <c:lblOffset val="100"/>
        <c:noMultiLvlLbl val="0"/>
      </c:catAx>
      <c:valAx>
        <c:axId val="239748992"/>
        <c:scaling>
          <c:orientation val="minMax"/>
          <c:max val="10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crossAx val="2397474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20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Tasso di disoccupazione (15-34</a:t>
            </a:r>
            <a:r>
              <a:rPr lang="it-IT" sz="1200" baseline="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anni) per genere in provincia di Ravenna.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Anni 2018-2021. Valori percentuali</a:t>
            </a:r>
            <a:r>
              <a:rPr lang="it-IT" sz="1200" baseline="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endParaRPr lang="it-IT" sz="12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'Tav. 4'!$A$5</c:f>
              <c:strCache>
                <c:ptCount val="1"/>
                <c:pt idx="0">
                  <c:v>m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'Tav. 4'!$B$4:$E$4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'Tav. 4'!$B$5:$E$5</c:f>
              <c:numCache>
                <c:formatCode>General</c:formatCode>
                <c:ptCount val="4"/>
                <c:pt idx="0">
                  <c:v>7</c:v>
                </c:pt>
                <c:pt idx="1">
                  <c:v>6.4</c:v>
                </c:pt>
                <c:pt idx="2">
                  <c:v>12.6</c:v>
                </c:pt>
                <c:pt idx="3">
                  <c:v>10.6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'Tav. 4'!$A$6</c:f>
              <c:strCache>
                <c:ptCount val="1"/>
                <c:pt idx="0">
                  <c:v>f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'Tav. 4'!$B$4:$E$4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'Tav. 4'!$B$6:$E$6</c:f>
              <c:numCache>
                <c:formatCode>General</c:formatCode>
                <c:ptCount val="4"/>
                <c:pt idx="0">
                  <c:v>16.2</c:v>
                </c:pt>
                <c:pt idx="1">
                  <c:v>13</c:v>
                </c:pt>
                <c:pt idx="2">
                  <c:v>13.3</c:v>
                </c:pt>
                <c:pt idx="3">
                  <c:v>13.4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'Tav. 4'!$A$7</c:f>
              <c:strCache>
                <c:ptCount val="1"/>
                <c:pt idx="0">
                  <c:v>tot.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'Tav. 4'!$B$4:$E$4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'Tav. 4'!$B$7:$E$7</c:f>
              <c:numCache>
                <c:formatCode>General</c:formatCode>
                <c:ptCount val="4"/>
                <c:pt idx="0">
                  <c:v>11</c:v>
                </c:pt>
                <c:pt idx="1">
                  <c:v>9.5</c:v>
                </c:pt>
                <c:pt idx="2">
                  <c:v>12.9</c:v>
                </c:pt>
                <c:pt idx="3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64320"/>
        <c:axId val="240265856"/>
      </c:lineChart>
      <c:catAx>
        <c:axId val="24026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0265856"/>
        <c:crosses val="autoZero"/>
        <c:auto val="1"/>
        <c:lblAlgn val="ctr"/>
        <c:lblOffset val="100"/>
        <c:noMultiLvlLbl val="0"/>
      </c:catAx>
      <c:valAx>
        <c:axId val="240265856"/>
        <c:scaling>
          <c:orientation val="minMax"/>
          <c:max val="20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crossAx val="24026432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20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Tasso di inattività (15-74</a:t>
            </a:r>
            <a:r>
              <a:rPr lang="it-IT" sz="1200" baseline="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anni) per genere in provincia di Ravenna.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Anni 2018-2021. Valori percentuali</a:t>
            </a:r>
            <a:r>
              <a:rPr lang="it-IT" sz="1200" baseline="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endParaRPr lang="it-IT" sz="12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'Tav. 5'!$A$5</c:f>
              <c:strCache>
                <c:ptCount val="1"/>
                <c:pt idx="0">
                  <c:v>m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'Tav. 5'!$B$4:$E$4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'Tav. 5'!$B$5:$E$5</c:f>
              <c:numCache>
                <c:formatCode>General</c:formatCode>
                <c:ptCount val="4"/>
                <c:pt idx="0">
                  <c:v>30.7</c:v>
                </c:pt>
                <c:pt idx="1">
                  <c:v>30.2</c:v>
                </c:pt>
                <c:pt idx="2">
                  <c:v>31.7</c:v>
                </c:pt>
                <c:pt idx="3">
                  <c:v>29.3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'Tav. 5'!$A$6</c:f>
              <c:strCache>
                <c:ptCount val="1"/>
                <c:pt idx="0">
                  <c:v>f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'Tav. 5'!$B$4:$E$4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'Tav. 5'!$B$6:$E$6</c:f>
              <c:numCache>
                <c:formatCode>General</c:formatCode>
                <c:ptCount val="4"/>
                <c:pt idx="0">
                  <c:v>42.9</c:v>
                </c:pt>
                <c:pt idx="1">
                  <c:v>41.4</c:v>
                </c:pt>
                <c:pt idx="2">
                  <c:v>43.3</c:v>
                </c:pt>
                <c:pt idx="3">
                  <c:v>42.1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'Tav. 5'!$A$7</c:f>
              <c:strCache>
                <c:ptCount val="1"/>
                <c:pt idx="0">
                  <c:v>tot.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'Tav. 5'!$B$4:$E$4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'Tav. 5'!$B$7:$E$7</c:f>
              <c:numCache>
                <c:formatCode>General</c:formatCode>
                <c:ptCount val="4"/>
                <c:pt idx="0">
                  <c:v>36.9</c:v>
                </c:pt>
                <c:pt idx="1">
                  <c:v>35.9</c:v>
                </c:pt>
                <c:pt idx="2">
                  <c:v>37.6</c:v>
                </c:pt>
                <c:pt idx="3">
                  <c:v>35.700000000000003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81472"/>
        <c:axId val="240283008"/>
      </c:lineChart>
      <c:catAx>
        <c:axId val="24028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0283008"/>
        <c:crosses val="autoZero"/>
        <c:auto val="1"/>
        <c:lblAlgn val="ctr"/>
        <c:lblOffset val="100"/>
        <c:noMultiLvlLbl val="0"/>
      </c:catAx>
      <c:valAx>
        <c:axId val="240283008"/>
        <c:scaling>
          <c:orientation val="minMax"/>
          <c:max val="45"/>
          <c:min val="25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crossAx val="24028147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20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Tasso di inattività (15-29</a:t>
            </a:r>
            <a:r>
              <a:rPr lang="it-IT" sz="1200" baseline="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anni) per genere in provincia di Ravenna.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Anni 2018-2021. Valori percentuali</a:t>
            </a:r>
            <a:r>
              <a:rPr lang="it-IT" sz="1200" baseline="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endParaRPr lang="it-IT" sz="12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'Tav. 6'!$A$5</c:f>
              <c:strCache>
                <c:ptCount val="1"/>
                <c:pt idx="0">
                  <c:v>m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'Tav. 6'!$B$4:$E$4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'Tav. 6'!$B$5:$E$5</c:f>
              <c:numCache>
                <c:formatCode>General</c:formatCode>
                <c:ptCount val="4"/>
                <c:pt idx="0">
                  <c:v>52.8</c:v>
                </c:pt>
                <c:pt idx="1">
                  <c:v>57</c:v>
                </c:pt>
                <c:pt idx="2">
                  <c:v>53.4</c:v>
                </c:pt>
                <c:pt idx="3">
                  <c:v>50.6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'Tav. 6'!$A$6</c:f>
              <c:strCache>
                <c:ptCount val="1"/>
                <c:pt idx="0">
                  <c:v>f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'Tav. 6'!$B$4:$E$4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'Tav. 6'!$B$6:$E$6</c:f>
              <c:numCache>
                <c:formatCode>General</c:formatCode>
                <c:ptCount val="4"/>
                <c:pt idx="0">
                  <c:v>59.5</c:v>
                </c:pt>
                <c:pt idx="1">
                  <c:v>52</c:v>
                </c:pt>
                <c:pt idx="2">
                  <c:v>57.2</c:v>
                </c:pt>
                <c:pt idx="3">
                  <c:v>55.3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'Tav. 6'!$A$7</c:f>
              <c:strCache>
                <c:ptCount val="1"/>
                <c:pt idx="0">
                  <c:v>tot.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'Tav. 6'!$B$4:$E$4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'Tav. 6'!$B$7:$E$7</c:f>
              <c:numCache>
                <c:formatCode>General</c:formatCode>
                <c:ptCount val="4"/>
                <c:pt idx="0">
                  <c:v>56.1</c:v>
                </c:pt>
                <c:pt idx="1">
                  <c:v>54.5</c:v>
                </c:pt>
                <c:pt idx="2">
                  <c:v>55.2</c:v>
                </c:pt>
                <c:pt idx="3">
                  <c:v>52.9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44064"/>
        <c:axId val="240354048"/>
      </c:lineChart>
      <c:catAx>
        <c:axId val="24034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0354048"/>
        <c:crosses val="autoZero"/>
        <c:auto val="1"/>
        <c:lblAlgn val="ctr"/>
        <c:lblOffset val="100"/>
        <c:noMultiLvlLbl val="0"/>
      </c:catAx>
      <c:valAx>
        <c:axId val="240354048"/>
        <c:scaling>
          <c:orientation val="minMax"/>
          <c:max val="65"/>
          <c:min val="45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crossAx val="24034406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20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Totale</a:t>
            </a:r>
            <a:r>
              <a:rPr lang="it-IT" sz="1200" baseline="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imprese ed imprese femminili per settore in provincia di Ravenna.</a:t>
            </a:r>
            <a:r>
              <a:rPr lang="it-IT" sz="12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  <a:p>
            <a:pPr>
              <a:defRPr/>
            </a:pPr>
            <a:r>
              <a:rPr lang="it-IT" sz="800" baseline="0">
                <a:latin typeface="Arial" panose="020B0604020202020204" pitchFamily="34" charset="0"/>
                <a:cs typeface="Arial" panose="020B0604020202020204" pitchFamily="34" charset="0"/>
              </a:rPr>
              <a:t>Anno 2021.</a:t>
            </a:r>
            <a:endParaRPr lang="it-IT" sz="8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1235458409228902"/>
          <c:y val="2.0426292179576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846841910028999"/>
          <c:y val="0.10271382844997946"/>
          <c:w val="0.53064499916233887"/>
          <c:h val="0.814092730198580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'Tav. 13'!$B$3</c:f>
              <c:strCache>
                <c:ptCount val="1"/>
                <c:pt idx="0">
                  <c:v>Totale imprese attive %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'Tav. 13'!$A$4:$A$18</c:f>
              <c:strCache>
                <c:ptCount val="15"/>
                <c:pt idx="0">
                  <c:v>Altre Attività </c:v>
                </c:pt>
                <c:pt idx="1">
                  <c:v>S Altre attività di servizi</c:v>
                </c:pt>
                <c:pt idx="2">
                  <c:v>R Attività artistiche, sportive, di intrattenimento e divertimento</c:v>
                </c:pt>
                <c:pt idx="3">
                  <c:v>Q Sanità  ed assistenza sociale</c:v>
                </c:pt>
                <c:pt idx="4">
                  <c:v>N Noleggio, agenzie di viaggio, servizi di supporto alle imprese</c:v>
                </c:pt>
                <c:pt idx="5">
                  <c:v>M Attività professionali, scientifiche e tecniche</c:v>
                </c:pt>
                <c:pt idx="6">
                  <c:v>L Attività immobiliari</c:v>
                </c:pt>
                <c:pt idx="7">
                  <c:v>K Attività finanziarie e assicurative</c:v>
                </c:pt>
                <c:pt idx="8">
                  <c:v>J Servizi di informazione e comunicazione</c:v>
                </c:pt>
                <c:pt idx="9">
                  <c:v>I Attività dei servizi di alloggio e ristorazione</c:v>
                </c:pt>
                <c:pt idx="10">
                  <c:v>H Trasporto e magazzinaggio</c:v>
                </c:pt>
                <c:pt idx="11">
                  <c:v>G Commercio all'ingrosso ed al dettaglio; riparazione di automobili e motocicli</c:v>
                </c:pt>
                <c:pt idx="12">
                  <c:v>F Costruzioni</c:v>
                </c:pt>
                <c:pt idx="13">
                  <c:v>C Attività manifatturiere</c:v>
                </c:pt>
                <c:pt idx="14">
                  <c:v>A. Agricoltura, silvicoltura, pesca</c:v>
                </c:pt>
              </c:strCache>
            </c:strRef>
          </c:cat>
          <c:val>
            <c:numRef>
              <c:f>'Tav. 13'!$B$4:$B$18</c:f>
              <c:numCache>
                <c:formatCode>0.0%</c:formatCode>
                <c:ptCount val="15"/>
                <c:pt idx="0">
                  <c:v>8.0000000000000002E-3</c:v>
                </c:pt>
                <c:pt idx="1">
                  <c:v>4.8000000000000001E-2</c:v>
                </c:pt>
                <c:pt idx="2">
                  <c:v>2.3E-2</c:v>
                </c:pt>
                <c:pt idx="3">
                  <c:v>8.9999999999999993E-3</c:v>
                </c:pt>
                <c:pt idx="4">
                  <c:v>2.9000000000000001E-2</c:v>
                </c:pt>
                <c:pt idx="5">
                  <c:v>3.6999999999999998E-2</c:v>
                </c:pt>
                <c:pt idx="6">
                  <c:v>5.8000000000000003E-2</c:v>
                </c:pt>
                <c:pt idx="7">
                  <c:v>2.1000000000000001E-2</c:v>
                </c:pt>
                <c:pt idx="8">
                  <c:v>1.7999999999999999E-2</c:v>
                </c:pt>
                <c:pt idx="9">
                  <c:v>8.2000000000000003E-2</c:v>
                </c:pt>
                <c:pt idx="10">
                  <c:v>3.1E-2</c:v>
                </c:pt>
                <c:pt idx="11">
                  <c:v>0.214</c:v>
                </c:pt>
                <c:pt idx="12">
                  <c:v>0.155</c:v>
                </c:pt>
                <c:pt idx="13">
                  <c:v>7.5999999999999998E-2</c:v>
                </c:pt>
                <c:pt idx="14">
                  <c:v>0.191</c:v>
                </c:pt>
              </c:numCache>
            </c:numRef>
          </c:val>
        </c:ser>
        <c:ser>
          <c:idx val="1"/>
          <c:order val="1"/>
          <c:tx>
            <c:strRef>
              <c:f>'Tav. 13'!$C$3</c:f>
              <c:strCache>
                <c:ptCount val="1"/>
                <c:pt idx="0">
                  <c:v>Imprese femminili %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12"/>
              <c:layout>
                <c:manualLayout>
                  <c:x val="0"/>
                  <c:y val="-6.16205725376031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'Tav. 13'!$A$4:$A$18</c:f>
              <c:strCache>
                <c:ptCount val="15"/>
                <c:pt idx="0">
                  <c:v>Altre Attività </c:v>
                </c:pt>
                <c:pt idx="1">
                  <c:v>S Altre attività di servizi</c:v>
                </c:pt>
                <c:pt idx="2">
                  <c:v>R Attività artistiche, sportive, di intrattenimento e divertimento</c:v>
                </c:pt>
                <c:pt idx="3">
                  <c:v>Q Sanità  ed assistenza sociale</c:v>
                </c:pt>
                <c:pt idx="4">
                  <c:v>N Noleggio, agenzie di viaggio, servizi di supporto alle imprese</c:v>
                </c:pt>
                <c:pt idx="5">
                  <c:v>M Attività professionali, scientifiche e tecniche</c:v>
                </c:pt>
                <c:pt idx="6">
                  <c:v>L Attività immobiliari</c:v>
                </c:pt>
                <c:pt idx="7">
                  <c:v>K Attività finanziarie e assicurative</c:v>
                </c:pt>
                <c:pt idx="8">
                  <c:v>J Servizi di informazione e comunicazione</c:v>
                </c:pt>
                <c:pt idx="9">
                  <c:v>I Attività dei servizi di alloggio e ristorazione</c:v>
                </c:pt>
                <c:pt idx="10">
                  <c:v>H Trasporto e magazzinaggio</c:v>
                </c:pt>
                <c:pt idx="11">
                  <c:v>G Commercio all'ingrosso ed al dettaglio; riparazione di automobili e motocicli</c:v>
                </c:pt>
                <c:pt idx="12">
                  <c:v>F Costruzioni</c:v>
                </c:pt>
                <c:pt idx="13">
                  <c:v>C Attività manifatturiere</c:v>
                </c:pt>
                <c:pt idx="14">
                  <c:v>A. Agricoltura, silvicoltura, pesca</c:v>
                </c:pt>
              </c:strCache>
            </c:strRef>
          </c:cat>
          <c:val>
            <c:numRef>
              <c:f>'Tav. 13'!$C$4:$C$18</c:f>
              <c:numCache>
                <c:formatCode>0.0%</c:formatCode>
                <c:ptCount val="15"/>
                <c:pt idx="0">
                  <c:v>6.0000000000000001E-3</c:v>
                </c:pt>
                <c:pt idx="1">
                  <c:v>0.13500000000000001</c:v>
                </c:pt>
                <c:pt idx="2">
                  <c:v>2.3E-2</c:v>
                </c:pt>
                <c:pt idx="3">
                  <c:v>1.7999999999999999E-2</c:v>
                </c:pt>
                <c:pt idx="4">
                  <c:v>4.3999999999999997E-2</c:v>
                </c:pt>
                <c:pt idx="5">
                  <c:v>3.5000000000000003E-2</c:v>
                </c:pt>
                <c:pt idx="6">
                  <c:v>6.3E-2</c:v>
                </c:pt>
                <c:pt idx="7">
                  <c:v>2.1999999999999999E-2</c:v>
                </c:pt>
                <c:pt idx="8">
                  <c:v>1.7999999999999999E-2</c:v>
                </c:pt>
                <c:pt idx="9">
                  <c:v>0.13200000000000001</c:v>
                </c:pt>
                <c:pt idx="10">
                  <c:v>8.0000000000000002E-3</c:v>
                </c:pt>
                <c:pt idx="11">
                  <c:v>0.26300000000000001</c:v>
                </c:pt>
                <c:pt idx="12">
                  <c:v>3.2000000000000001E-2</c:v>
                </c:pt>
                <c:pt idx="13">
                  <c:v>6.4000000000000001E-2</c:v>
                </c:pt>
                <c:pt idx="14">
                  <c:v>0.13700000000000001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637824"/>
        <c:axId val="258639360"/>
      </c:barChart>
      <c:catAx>
        <c:axId val="258637824"/>
        <c:scaling>
          <c:orientation val="minMax"/>
        </c:scaling>
        <c:delete val="0"/>
        <c:axPos val="l"/>
        <c:majorTickMark val="out"/>
        <c:minorTickMark val="none"/>
        <c:tickLblPos val="nextTo"/>
        <c:crossAx val="258639360"/>
        <c:crosses val="autoZero"/>
        <c:auto val="1"/>
        <c:lblAlgn val="ctr"/>
        <c:lblOffset val="100"/>
        <c:noMultiLvlLbl val="0"/>
      </c:catAx>
      <c:valAx>
        <c:axId val="258639360"/>
        <c:scaling>
          <c:orientation val="minMax"/>
        </c:scaling>
        <c:delete val="0"/>
        <c:axPos val="b"/>
        <c:majorGridlines>
          <c:spPr>
            <a:ln>
              <a:prstDash val="sysDot"/>
            </a:ln>
          </c:spPr>
        </c:majorGridlines>
        <c:numFmt formatCode="0.0%" sourceLinked="1"/>
        <c:majorTickMark val="out"/>
        <c:minorTickMark val="none"/>
        <c:tickLblPos val="nextTo"/>
        <c:crossAx val="258637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175828198780117E-3"/>
          <c:y val="0.95013331266167378"/>
          <c:w val="0.37983892084411436"/>
          <c:h val="4.986668733832623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4762</xdr:rowOff>
    </xdr:from>
    <xdr:to>
      <xdr:col>7</xdr:col>
      <xdr:colOff>304800</xdr:colOff>
      <xdr:row>23</xdr:row>
      <xdr:rowOff>80962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14287</xdr:rowOff>
    </xdr:from>
    <xdr:to>
      <xdr:col>7</xdr:col>
      <xdr:colOff>333375</xdr:colOff>
      <xdr:row>23</xdr:row>
      <xdr:rowOff>90487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14287</xdr:rowOff>
    </xdr:from>
    <xdr:to>
      <xdr:col>7</xdr:col>
      <xdr:colOff>333375</xdr:colOff>
      <xdr:row>24</xdr:row>
      <xdr:rowOff>90487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14287</xdr:rowOff>
    </xdr:from>
    <xdr:to>
      <xdr:col>7</xdr:col>
      <xdr:colOff>333375</xdr:colOff>
      <xdr:row>24</xdr:row>
      <xdr:rowOff>90487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14287</xdr:rowOff>
    </xdr:from>
    <xdr:to>
      <xdr:col>7</xdr:col>
      <xdr:colOff>333375</xdr:colOff>
      <xdr:row>23</xdr:row>
      <xdr:rowOff>90487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14287</xdr:rowOff>
    </xdr:from>
    <xdr:to>
      <xdr:col>7</xdr:col>
      <xdr:colOff>333375</xdr:colOff>
      <xdr:row>24</xdr:row>
      <xdr:rowOff>90487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71435</xdr:rowOff>
    </xdr:from>
    <xdr:to>
      <xdr:col>3</xdr:col>
      <xdr:colOff>457200</xdr:colOff>
      <xdr:row>46</xdr:row>
      <xdr:rowOff>104774</xdr:rowOff>
    </xdr:to>
    <xdr:graphicFrame macro="">
      <xdr:nvGraphicFramePr>
        <xdr:cNvPr id="3" name="Grafico 2" title="Totale imprese e imprese femminili per settore. Valori percentuali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Normal="100" workbookViewId="0">
      <selection sqref="A1:M1"/>
    </sheetView>
  </sheetViews>
  <sheetFormatPr defaultRowHeight="15" x14ac:dyDescent="0.25"/>
  <sheetData>
    <row r="1" spans="1:13" ht="28.5" customHeight="1" x14ac:dyDescent="0.25">
      <c r="A1" s="122" t="s">
        <v>14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s="103" customFormat="1" ht="13.5" thickBot="1" x14ac:dyDescent="0.3">
      <c r="A2" s="102" t="s">
        <v>101</v>
      </c>
    </row>
    <row r="3" spans="1:13" x14ac:dyDescent="0.25">
      <c r="A3" s="14"/>
      <c r="B3" s="124" t="s">
        <v>11</v>
      </c>
      <c r="C3" s="125"/>
      <c r="D3" s="125"/>
      <c r="E3" s="126"/>
      <c r="F3" s="127" t="s">
        <v>12</v>
      </c>
      <c r="G3" s="128"/>
      <c r="H3" s="128"/>
      <c r="I3" s="129"/>
      <c r="J3" s="127" t="s">
        <v>13</v>
      </c>
      <c r="K3" s="128"/>
      <c r="L3" s="128"/>
      <c r="M3" s="129"/>
    </row>
    <row r="4" spans="1:13" x14ac:dyDescent="0.25">
      <c r="A4" s="15"/>
      <c r="B4" s="1">
        <v>2018</v>
      </c>
      <c r="C4" s="1">
        <v>2019</v>
      </c>
      <c r="D4" s="1">
        <v>2020</v>
      </c>
      <c r="E4" s="16">
        <v>2021</v>
      </c>
      <c r="F4" s="15">
        <v>2018</v>
      </c>
      <c r="G4" s="1">
        <v>2019</v>
      </c>
      <c r="H4" s="1">
        <v>2020</v>
      </c>
      <c r="I4" s="16">
        <v>2021</v>
      </c>
      <c r="J4" s="15">
        <v>2018</v>
      </c>
      <c r="K4" s="1">
        <v>2019</v>
      </c>
      <c r="L4" s="1">
        <v>2020</v>
      </c>
      <c r="M4" s="16">
        <v>2021</v>
      </c>
    </row>
    <row r="5" spans="1:13" x14ac:dyDescent="0.25">
      <c r="A5" s="15" t="s">
        <v>0</v>
      </c>
      <c r="B5" s="1">
        <v>81</v>
      </c>
      <c r="C5" s="1">
        <v>83.6</v>
      </c>
      <c r="D5" s="1">
        <v>79.8</v>
      </c>
      <c r="E5" s="16">
        <v>81.5</v>
      </c>
      <c r="F5" s="15">
        <v>82.1</v>
      </c>
      <c r="G5" s="1">
        <v>82.3</v>
      </c>
      <c r="H5" s="1">
        <v>80.5</v>
      </c>
      <c r="I5" s="16">
        <v>81</v>
      </c>
      <c r="J5" s="15">
        <v>72.900000000000006</v>
      </c>
      <c r="K5" s="1">
        <v>73.3</v>
      </c>
      <c r="L5" s="1">
        <v>71.8</v>
      </c>
      <c r="M5" s="16">
        <v>72.400000000000006</v>
      </c>
    </row>
    <row r="6" spans="1:13" x14ac:dyDescent="0.25">
      <c r="A6" s="15" t="s">
        <v>1</v>
      </c>
      <c r="B6" s="1">
        <v>64.900000000000006</v>
      </c>
      <c r="C6" s="1">
        <v>68</v>
      </c>
      <c r="D6" s="1">
        <v>65</v>
      </c>
      <c r="E6" s="16">
        <v>67.3</v>
      </c>
      <c r="F6" s="15">
        <v>66.900000000000006</v>
      </c>
      <c r="G6" s="1">
        <v>68.5</v>
      </c>
      <c r="H6" s="1">
        <v>65.900000000000006</v>
      </c>
      <c r="I6" s="16">
        <v>66.099999999999994</v>
      </c>
      <c r="J6" s="15">
        <v>53.2</v>
      </c>
      <c r="K6" s="1">
        <v>53.9</v>
      </c>
      <c r="L6" s="1">
        <v>52.1</v>
      </c>
      <c r="M6" s="16">
        <v>53.2</v>
      </c>
    </row>
    <row r="7" spans="1:13" x14ac:dyDescent="0.25">
      <c r="A7" s="15" t="s">
        <v>2</v>
      </c>
      <c r="B7" s="1">
        <v>72.900000000000006</v>
      </c>
      <c r="C7" s="1">
        <v>75.7</v>
      </c>
      <c r="D7" s="1">
        <v>72.3</v>
      </c>
      <c r="E7" s="16">
        <v>74.400000000000006</v>
      </c>
      <c r="F7" s="15">
        <v>74.400000000000006</v>
      </c>
      <c r="G7" s="1">
        <v>75.400000000000006</v>
      </c>
      <c r="H7" s="1">
        <v>73.2</v>
      </c>
      <c r="I7" s="16">
        <v>73.5</v>
      </c>
      <c r="J7" s="15">
        <v>63</v>
      </c>
      <c r="K7" s="1">
        <v>63.5</v>
      </c>
      <c r="L7" s="1">
        <v>61.9</v>
      </c>
      <c r="M7" s="16">
        <v>62.7</v>
      </c>
    </row>
    <row r="8" spans="1:13" ht="15.75" thickBot="1" x14ac:dyDescent="0.3">
      <c r="A8" s="17" t="s">
        <v>3</v>
      </c>
      <c r="B8" s="18">
        <f>B6-B5</f>
        <v>-16.099999999999994</v>
      </c>
      <c r="C8" s="18">
        <f t="shared" ref="C8:M8" si="0">C6-C5</f>
        <v>-15.599999999999994</v>
      </c>
      <c r="D8" s="18">
        <f t="shared" si="0"/>
        <v>-14.799999999999997</v>
      </c>
      <c r="E8" s="19">
        <f t="shared" si="0"/>
        <v>-14.200000000000003</v>
      </c>
      <c r="F8" s="18">
        <f>F6-F5</f>
        <v>-15.199999999999989</v>
      </c>
      <c r="G8" s="18">
        <f t="shared" si="0"/>
        <v>-13.799999999999997</v>
      </c>
      <c r="H8" s="18">
        <f t="shared" si="0"/>
        <v>-14.599999999999994</v>
      </c>
      <c r="I8" s="19">
        <f t="shared" si="0"/>
        <v>-14.900000000000006</v>
      </c>
      <c r="J8" s="18">
        <f>J6-J5</f>
        <v>-19.700000000000003</v>
      </c>
      <c r="K8" s="18">
        <f t="shared" si="0"/>
        <v>-19.399999999999999</v>
      </c>
      <c r="L8" s="18">
        <f t="shared" si="0"/>
        <v>-19.699999999999996</v>
      </c>
      <c r="M8" s="19">
        <f t="shared" si="0"/>
        <v>-19.200000000000003</v>
      </c>
    </row>
  </sheetData>
  <mergeCells count="4">
    <mergeCell ref="A1:M1"/>
    <mergeCell ref="B3:E3"/>
    <mergeCell ref="F3:I3"/>
    <mergeCell ref="J3:M3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sqref="A1:I1"/>
    </sheetView>
  </sheetViews>
  <sheetFormatPr defaultColWidth="8.7109375" defaultRowHeight="15" x14ac:dyDescent="0.25"/>
  <cols>
    <col min="1" max="1" width="8.7109375" style="23"/>
    <col min="2" max="4" width="9.140625" style="23" customWidth="1"/>
    <col min="5" max="16384" width="8.7109375" style="23"/>
  </cols>
  <sheetData>
    <row r="1" spans="1:9" ht="39.75" customHeight="1" x14ac:dyDescent="0.25">
      <c r="A1" s="139" t="s">
        <v>32</v>
      </c>
      <c r="B1" s="139"/>
      <c r="C1" s="139"/>
      <c r="D1" s="139"/>
      <c r="E1" s="139"/>
      <c r="F1" s="139"/>
      <c r="G1" s="139"/>
      <c r="H1" s="139"/>
      <c r="I1" s="139"/>
    </row>
    <row r="2" spans="1:9" s="103" customFormat="1" ht="13.5" thickBot="1" x14ac:dyDescent="0.3">
      <c r="A2" s="102" t="s">
        <v>102</v>
      </c>
    </row>
    <row r="3" spans="1:9" ht="21.75" customHeight="1" thickBot="1" x14ac:dyDescent="0.3">
      <c r="A3" s="133" t="s">
        <v>20</v>
      </c>
      <c r="B3" s="134" t="s">
        <v>20</v>
      </c>
      <c r="C3" s="134"/>
      <c r="D3" s="135"/>
      <c r="F3" s="133" t="s">
        <v>20</v>
      </c>
      <c r="G3" s="134" t="s">
        <v>20</v>
      </c>
      <c r="H3" s="134"/>
      <c r="I3" s="135"/>
    </row>
    <row r="4" spans="1:9" ht="30.75" thickBot="1" x14ac:dyDescent="0.3">
      <c r="A4" s="35" t="s">
        <v>21</v>
      </c>
      <c r="B4" s="36" t="s">
        <v>22</v>
      </c>
      <c r="C4" s="36" t="s">
        <v>23</v>
      </c>
      <c r="D4" s="37" t="s">
        <v>24</v>
      </c>
      <c r="F4" s="35" t="s">
        <v>21</v>
      </c>
      <c r="G4" s="36" t="s">
        <v>22</v>
      </c>
      <c r="H4" s="36" t="s">
        <v>23</v>
      </c>
      <c r="I4" s="37" t="s">
        <v>24</v>
      </c>
    </row>
    <row r="5" spans="1:9" x14ac:dyDescent="0.25">
      <c r="A5" s="27">
        <v>2018</v>
      </c>
      <c r="B5" s="25">
        <v>1232</v>
      </c>
      <c r="C5" s="25">
        <v>807</v>
      </c>
      <c r="D5" s="28">
        <v>2039</v>
      </c>
      <c r="F5" s="27">
        <v>2018</v>
      </c>
      <c r="G5" s="38">
        <v>60.421775380088285</v>
      </c>
      <c r="H5" s="38">
        <v>39.578224619911722</v>
      </c>
      <c r="I5" s="39">
        <v>100</v>
      </c>
    </row>
    <row r="6" spans="1:9" x14ac:dyDescent="0.25">
      <c r="A6" s="29">
        <v>2019</v>
      </c>
      <c r="B6" s="26">
        <v>1076</v>
      </c>
      <c r="C6" s="26">
        <v>793</v>
      </c>
      <c r="D6" s="30">
        <v>1869</v>
      </c>
      <c r="F6" s="29">
        <v>2019</v>
      </c>
      <c r="G6" s="40">
        <v>57.570893525949707</v>
      </c>
      <c r="H6" s="40">
        <v>42.429106474050293</v>
      </c>
      <c r="I6" s="41">
        <v>100</v>
      </c>
    </row>
    <row r="7" spans="1:9" x14ac:dyDescent="0.25">
      <c r="A7" s="29">
        <v>2020</v>
      </c>
      <c r="B7" s="26">
        <v>431</v>
      </c>
      <c r="C7" s="26">
        <v>312</v>
      </c>
      <c r="D7" s="30">
        <v>743</v>
      </c>
      <c r="F7" s="29">
        <v>2020</v>
      </c>
      <c r="G7" s="40">
        <v>58.008075370121126</v>
      </c>
      <c r="H7" s="40">
        <v>41.991924629878866</v>
      </c>
      <c r="I7" s="41">
        <v>100</v>
      </c>
    </row>
    <row r="8" spans="1:9" ht="15.75" thickBot="1" x14ac:dyDescent="0.3">
      <c r="A8" s="29">
        <v>2021</v>
      </c>
      <c r="B8" s="26">
        <v>1573</v>
      </c>
      <c r="C8" s="26">
        <v>1233</v>
      </c>
      <c r="D8" s="30">
        <v>2806</v>
      </c>
      <c r="F8" s="29">
        <v>2021</v>
      </c>
      <c r="G8" s="40">
        <v>56.058446186742692</v>
      </c>
      <c r="H8" s="40">
        <v>43.941553813257308</v>
      </c>
      <c r="I8" s="41">
        <v>100</v>
      </c>
    </row>
    <row r="9" spans="1:9" ht="21.75" customHeight="1" thickBot="1" x14ac:dyDescent="0.3">
      <c r="A9" s="136" t="s">
        <v>12</v>
      </c>
      <c r="B9" s="137" t="s">
        <v>12</v>
      </c>
      <c r="C9" s="137"/>
      <c r="D9" s="138"/>
      <c r="F9" s="136" t="s">
        <v>12</v>
      </c>
      <c r="G9" s="137" t="s">
        <v>12</v>
      </c>
      <c r="H9" s="137"/>
      <c r="I9" s="138"/>
    </row>
    <row r="10" spans="1:9" ht="30.75" thickBot="1" x14ac:dyDescent="0.3">
      <c r="A10" s="35" t="s">
        <v>21</v>
      </c>
      <c r="B10" s="36" t="s">
        <v>22</v>
      </c>
      <c r="C10" s="36" t="s">
        <v>23</v>
      </c>
      <c r="D10" s="37" t="s">
        <v>24</v>
      </c>
      <c r="F10" s="35" t="s">
        <v>21</v>
      </c>
      <c r="G10" s="36" t="s">
        <v>22</v>
      </c>
      <c r="H10" s="36" t="s">
        <v>23</v>
      </c>
      <c r="I10" s="37" t="s">
        <v>24</v>
      </c>
    </row>
    <row r="11" spans="1:9" x14ac:dyDescent="0.25">
      <c r="A11" s="27">
        <v>2018</v>
      </c>
      <c r="B11" s="25">
        <v>20173</v>
      </c>
      <c r="C11" s="25">
        <v>12290</v>
      </c>
      <c r="D11" s="28">
        <v>32463</v>
      </c>
      <c r="F11" s="27">
        <v>2018</v>
      </c>
      <c r="G11" s="38">
        <v>62.141514955487786</v>
      </c>
      <c r="H11" s="38">
        <v>37.858485044512214</v>
      </c>
      <c r="I11" s="39">
        <v>100</v>
      </c>
    </row>
    <row r="12" spans="1:9" x14ac:dyDescent="0.25">
      <c r="A12" s="29">
        <v>2019</v>
      </c>
      <c r="B12" s="26">
        <v>9894</v>
      </c>
      <c r="C12" s="26">
        <v>9829</v>
      </c>
      <c r="D12" s="30">
        <v>19723</v>
      </c>
      <c r="F12" s="29">
        <v>2019</v>
      </c>
      <c r="G12" s="40">
        <v>50.164782233940073</v>
      </c>
      <c r="H12" s="40">
        <v>49.835217766059934</v>
      </c>
      <c r="I12" s="41">
        <v>100</v>
      </c>
    </row>
    <row r="13" spans="1:9" x14ac:dyDescent="0.25">
      <c r="A13" s="29">
        <v>2020</v>
      </c>
      <c r="B13" s="26">
        <v>7434</v>
      </c>
      <c r="C13" s="26">
        <v>5107</v>
      </c>
      <c r="D13" s="30">
        <v>12541</v>
      </c>
      <c r="F13" s="29">
        <v>2020</v>
      </c>
      <c r="G13" s="40">
        <v>59.277569571804477</v>
      </c>
      <c r="H13" s="40">
        <v>40.722430428195516</v>
      </c>
      <c r="I13" s="41">
        <v>100</v>
      </c>
    </row>
    <row r="14" spans="1:9" ht="15.75" thickBot="1" x14ac:dyDescent="0.3">
      <c r="A14" s="31">
        <v>2021</v>
      </c>
      <c r="B14" s="32">
        <v>22472</v>
      </c>
      <c r="C14" s="32">
        <v>16250</v>
      </c>
      <c r="D14" s="33">
        <v>38722</v>
      </c>
      <c r="F14" s="31">
        <v>2021</v>
      </c>
      <c r="G14" s="42">
        <v>58.034192448737151</v>
      </c>
      <c r="H14" s="42">
        <v>41.965807551262849</v>
      </c>
      <c r="I14" s="43">
        <v>100</v>
      </c>
    </row>
    <row r="16" spans="1:9" x14ac:dyDescent="0.25">
      <c r="A16" s="24" t="s">
        <v>25</v>
      </c>
    </row>
  </sheetData>
  <mergeCells count="5">
    <mergeCell ref="A1:I1"/>
    <mergeCell ref="A3:D3"/>
    <mergeCell ref="F3:I3"/>
    <mergeCell ref="A9:D9"/>
    <mergeCell ref="F9:I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sqref="A1:E1"/>
    </sheetView>
  </sheetViews>
  <sheetFormatPr defaultRowHeight="15" x14ac:dyDescent="0.25"/>
  <cols>
    <col min="1" max="4" width="15.7109375" customWidth="1"/>
    <col min="5" max="5" width="12.42578125" customWidth="1"/>
  </cols>
  <sheetData>
    <row r="1" spans="1:8" ht="54.75" customHeight="1" x14ac:dyDescent="0.25">
      <c r="A1" s="139" t="s">
        <v>37</v>
      </c>
      <c r="B1" s="139"/>
      <c r="C1" s="139"/>
      <c r="D1" s="139"/>
      <c r="E1" s="139"/>
      <c r="F1" s="45"/>
      <c r="G1" s="45"/>
      <c r="H1" s="45"/>
    </row>
    <row r="2" spans="1:8" s="103" customFormat="1" ht="12" thickBot="1" x14ac:dyDescent="0.25">
      <c r="A2" s="103" t="s">
        <v>102</v>
      </c>
    </row>
    <row r="3" spans="1:8" ht="30.75" thickBot="1" x14ac:dyDescent="0.3">
      <c r="A3" s="35" t="s">
        <v>33</v>
      </c>
      <c r="B3" s="36">
        <v>2019</v>
      </c>
      <c r="C3" s="36">
        <v>2020</v>
      </c>
      <c r="D3" s="36">
        <v>2021</v>
      </c>
      <c r="E3" s="36" t="s">
        <v>35</v>
      </c>
    </row>
    <row r="4" spans="1:8" ht="30.75" thickBot="1" x14ac:dyDescent="0.3">
      <c r="A4" s="35" t="s">
        <v>34</v>
      </c>
      <c r="B4" s="141" t="s">
        <v>36</v>
      </c>
      <c r="C4" s="137"/>
      <c r="D4" s="142"/>
      <c r="E4" s="36" t="s">
        <v>38</v>
      </c>
    </row>
    <row r="5" spans="1:8" x14ac:dyDescent="0.25">
      <c r="A5" s="48" t="s">
        <v>22</v>
      </c>
      <c r="B5" s="46">
        <v>4614</v>
      </c>
      <c r="C5" s="46">
        <v>2675</v>
      </c>
      <c r="D5" s="46">
        <v>2114</v>
      </c>
      <c r="E5" s="49">
        <f>(D5-C5)/C5</f>
        <v>-0.20971962616822429</v>
      </c>
      <c r="H5" s="121"/>
    </row>
    <row r="6" spans="1:8" x14ac:dyDescent="0.25">
      <c r="A6" s="15" t="s">
        <v>23</v>
      </c>
      <c r="B6" s="47">
        <v>5235</v>
      </c>
      <c r="C6" s="47">
        <v>3170</v>
      </c>
      <c r="D6" s="47">
        <v>2642</v>
      </c>
      <c r="E6" s="50">
        <f t="shared" ref="E6:E7" si="0">(D6-C6)/C6</f>
        <v>-0.1665615141955836</v>
      </c>
      <c r="H6" s="121"/>
    </row>
    <row r="7" spans="1:8" ht="15.75" thickBot="1" x14ac:dyDescent="0.3">
      <c r="A7" s="17" t="s">
        <v>24</v>
      </c>
      <c r="B7" s="104">
        <v>9849</v>
      </c>
      <c r="C7" s="104">
        <v>5845</v>
      </c>
      <c r="D7" s="104">
        <v>4756</v>
      </c>
      <c r="E7" s="51">
        <f t="shared" si="0"/>
        <v>-0.18631308810949529</v>
      </c>
      <c r="H7" s="121"/>
    </row>
    <row r="8" spans="1:8" x14ac:dyDescent="0.25">
      <c r="B8" s="52"/>
      <c r="C8" s="52"/>
      <c r="D8" s="52"/>
    </row>
    <row r="9" spans="1:8" x14ac:dyDescent="0.25">
      <c r="A9" t="s">
        <v>25</v>
      </c>
    </row>
    <row r="10" spans="1:8" s="170" customFormat="1" x14ac:dyDescent="0.25"/>
    <row r="11" spans="1:8" x14ac:dyDescent="0.25">
      <c r="A11" s="139" t="s">
        <v>114</v>
      </c>
      <c r="B11" s="139"/>
      <c r="C11" s="139"/>
      <c r="D11" s="139"/>
      <c r="E11" s="105"/>
    </row>
    <row r="12" spans="1:8" ht="15.75" thickBot="1" x14ac:dyDescent="0.3">
      <c r="A12" s="140" t="s">
        <v>115</v>
      </c>
      <c r="B12" s="140"/>
      <c r="C12" s="140"/>
      <c r="D12" s="140"/>
      <c r="E12" s="140"/>
    </row>
    <row r="13" spans="1:8" ht="15.75" thickBot="1" x14ac:dyDescent="0.3">
      <c r="A13" s="35"/>
      <c r="B13" s="35">
        <v>2021</v>
      </c>
      <c r="C13" s="35">
        <v>2020</v>
      </c>
      <c r="D13" s="35">
        <v>2019</v>
      </c>
      <c r="E13" s="35" t="s">
        <v>35</v>
      </c>
    </row>
    <row r="14" spans="1:8" ht="45" x14ac:dyDescent="0.25">
      <c r="A14" s="109" t="s">
        <v>34</v>
      </c>
      <c r="B14" s="133" t="s">
        <v>105</v>
      </c>
      <c r="C14" s="134"/>
      <c r="D14" s="135"/>
      <c r="E14" s="110" t="s">
        <v>106</v>
      </c>
    </row>
    <row r="15" spans="1:8" x14ac:dyDescent="0.25">
      <c r="A15" s="111" t="s">
        <v>22</v>
      </c>
      <c r="B15" s="112">
        <v>2114</v>
      </c>
      <c r="C15" s="112">
        <v>2675</v>
      </c>
      <c r="D15" s="113">
        <v>4614</v>
      </c>
      <c r="E15" s="119">
        <f>(B15-C15)/C15*100</f>
        <v>-20.971962616822427</v>
      </c>
    </row>
    <row r="16" spans="1:8" x14ac:dyDescent="0.25">
      <c r="A16" s="111" t="s">
        <v>23</v>
      </c>
      <c r="B16" s="112">
        <v>2642</v>
      </c>
      <c r="C16" s="112">
        <v>3170</v>
      </c>
      <c r="D16" s="113">
        <v>5235</v>
      </c>
      <c r="E16" s="114">
        <f t="shared" ref="E16" si="1">B16/C16*100-100</f>
        <v>-16.65615141955837</v>
      </c>
    </row>
    <row r="17" spans="1:5" ht="15.75" thickBot="1" x14ac:dyDescent="0.3">
      <c r="A17" s="115" t="s">
        <v>24</v>
      </c>
      <c r="B17" s="116">
        <f>SUM(B15:B16)</f>
        <v>4756</v>
      </c>
      <c r="C17" s="116">
        <f>SUM(C15:C16)</f>
        <v>5845</v>
      </c>
      <c r="D17" s="117">
        <f>D15+D16</f>
        <v>9849</v>
      </c>
      <c r="E17" s="118">
        <f>B17/C17*100-100</f>
        <v>-18.631308810949534</v>
      </c>
    </row>
    <row r="18" spans="1:5" ht="45" x14ac:dyDescent="0.25">
      <c r="A18" s="109" t="s">
        <v>107</v>
      </c>
      <c r="B18" s="133" t="s">
        <v>105</v>
      </c>
      <c r="C18" s="134"/>
      <c r="D18" s="135"/>
      <c r="E18" s="110" t="s">
        <v>106</v>
      </c>
    </row>
    <row r="19" spans="1:5" x14ac:dyDescent="0.25">
      <c r="A19" s="111" t="s">
        <v>108</v>
      </c>
      <c r="B19" s="112">
        <v>3138</v>
      </c>
      <c r="C19" s="112">
        <v>3959</v>
      </c>
      <c r="D19" s="113">
        <v>6859</v>
      </c>
      <c r="E19" s="114">
        <f>B19/C19*100-100</f>
        <v>-20.73755998989644</v>
      </c>
    </row>
    <row r="20" spans="1:5" x14ac:dyDescent="0.25">
      <c r="A20" s="111" t="s">
        <v>109</v>
      </c>
      <c r="B20" s="112">
        <v>1618</v>
      </c>
      <c r="C20" s="112">
        <v>1886</v>
      </c>
      <c r="D20" s="113">
        <v>2990</v>
      </c>
      <c r="E20" s="114">
        <f>B20/C20*100-100</f>
        <v>-14.209968186638392</v>
      </c>
    </row>
    <row r="21" spans="1:5" ht="15.75" thickBot="1" x14ac:dyDescent="0.3">
      <c r="A21" s="115" t="s">
        <v>24</v>
      </c>
      <c r="B21" s="116">
        <f>SUM(B19:B20)</f>
        <v>4756</v>
      </c>
      <c r="C21" s="116">
        <f>SUM(C19:C20)</f>
        <v>5845</v>
      </c>
      <c r="D21" s="117">
        <f>D19+D20</f>
        <v>9849</v>
      </c>
      <c r="E21" s="118">
        <f>B21/C21*100-100</f>
        <v>-18.631308810949534</v>
      </c>
    </row>
    <row r="22" spans="1:5" ht="45" x14ac:dyDescent="0.25">
      <c r="A22" s="109" t="s">
        <v>116</v>
      </c>
      <c r="B22" s="133" t="s">
        <v>105</v>
      </c>
      <c r="C22" s="134"/>
      <c r="D22" s="135"/>
      <c r="E22" s="110" t="s">
        <v>106</v>
      </c>
    </row>
    <row r="23" spans="1:5" x14ac:dyDescent="0.25">
      <c r="A23" s="111" t="s">
        <v>110</v>
      </c>
      <c r="B23" s="112">
        <v>1400</v>
      </c>
      <c r="C23" s="112">
        <v>1311</v>
      </c>
      <c r="D23" s="113">
        <v>2482</v>
      </c>
      <c r="E23" s="114">
        <f>B23/C23*100-100</f>
        <v>6.7887109077040293</v>
      </c>
    </row>
    <row r="24" spans="1:5" x14ac:dyDescent="0.25">
      <c r="A24" s="111" t="s">
        <v>111</v>
      </c>
      <c r="B24" s="112">
        <v>561</v>
      </c>
      <c r="C24" s="112">
        <v>831</v>
      </c>
      <c r="D24" s="113">
        <v>1427</v>
      </c>
      <c r="E24" s="114">
        <f>B24/C24*100-100</f>
        <v>-32.49097472924187</v>
      </c>
    </row>
    <row r="25" spans="1:5" x14ac:dyDescent="0.25">
      <c r="A25" s="111" t="s">
        <v>112</v>
      </c>
      <c r="B25" s="112">
        <v>1723</v>
      </c>
      <c r="C25" s="112">
        <v>2330</v>
      </c>
      <c r="D25" s="113">
        <v>3836</v>
      </c>
      <c r="E25" s="114">
        <f>B25/C25*100-100</f>
        <v>-26.05150214592274</v>
      </c>
    </row>
    <row r="26" spans="1:5" x14ac:dyDescent="0.25">
      <c r="A26" s="111" t="s">
        <v>113</v>
      </c>
      <c r="B26" s="112">
        <v>1072</v>
      </c>
      <c r="C26" s="112">
        <v>1373</v>
      </c>
      <c r="D26" s="113">
        <v>2104</v>
      </c>
      <c r="E26" s="114">
        <f>B26/C26*100-100</f>
        <v>-21.92279679533867</v>
      </c>
    </row>
    <row r="27" spans="1:5" ht="15.75" thickBot="1" x14ac:dyDescent="0.3">
      <c r="A27" s="115" t="s">
        <v>24</v>
      </c>
      <c r="B27" s="116">
        <f>SUM(B23:B26)</f>
        <v>4756</v>
      </c>
      <c r="C27" s="116">
        <f>SUM(C23:C26)</f>
        <v>5845</v>
      </c>
      <c r="D27" s="117">
        <f>D23+D24+D25+D26</f>
        <v>9849</v>
      </c>
      <c r="E27" s="120">
        <f>B27/C27*100-100</f>
        <v>-18.631308810949534</v>
      </c>
    </row>
    <row r="28" spans="1:5" x14ac:dyDescent="0.25">
      <c r="A28" s="106"/>
      <c r="B28" s="107"/>
      <c r="C28" s="107"/>
      <c r="D28" s="107"/>
      <c r="E28" s="105"/>
    </row>
    <row r="29" spans="1:5" x14ac:dyDescent="0.25">
      <c r="A29" s="108" t="s">
        <v>117</v>
      </c>
      <c r="B29" s="108"/>
      <c r="C29" s="108"/>
      <c r="D29" s="108"/>
      <c r="E29" s="105"/>
    </row>
    <row r="31" spans="1:5" s="170" customFormat="1" x14ac:dyDescent="0.25"/>
  </sheetData>
  <mergeCells count="7">
    <mergeCell ref="A1:E1"/>
    <mergeCell ref="B18:D18"/>
    <mergeCell ref="B22:D22"/>
    <mergeCell ref="A12:E12"/>
    <mergeCell ref="B4:D4"/>
    <mergeCell ref="A11:D11"/>
    <mergeCell ref="B14:D1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zoomScaleNormal="100" workbookViewId="0">
      <selection sqref="A1:F1"/>
    </sheetView>
  </sheetViews>
  <sheetFormatPr defaultRowHeight="15" x14ac:dyDescent="0.25"/>
  <cols>
    <col min="1" max="1" width="24.5703125" style="153" customWidth="1"/>
    <col min="2" max="2" width="13.5703125" style="153" customWidth="1"/>
    <col min="3" max="3" width="13.140625" style="153" customWidth="1"/>
    <col min="4" max="4" width="12.5703125" style="153" customWidth="1"/>
    <col min="5" max="5" width="16" style="153" customWidth="1"/>
    <col min="6" max="6" width="12" style="153" customWidth="1"/>
    <col min="7" max="16384" width="9.140625" style="153"/>
  </cols>
  <sheetData>
    <row r="1" spans="1:11" ht="57" customHeight="1" x14ac:dyDescent="0.25">
      <c r="A1" s="199" t="s">
        <v>139</v>
      </c>
      <c r="B1" s="199"/>
      <c r="C1" s="199"/>
      <c r="D1" s="199"/>
      <c r="E1" s="199"/>
      <c r="F1" s="199"/>
    </row>
    <row r="2" spans="1:11" x14ac:dyDescent="0.25">
      <c r="A2" s="154"/>
      <c r="B2" s="155"/>
      <c r="C2" s="155"/>
      <c r="D2" s="155"/>
      <c r="E2" s="155"/>
      <c r="F2" s="156"/>
    </row>
    <row r="3" spans="1:11" ht="15.75" thickBot="1" x14ac:dyDescent="0.3">
      <c r="A3" s="115" t="s">
        <v>118</v>
      </c>
      <c r="B3" s="176" t="s">
        <v>138</v>
      </c>
      <c r="C3" s="116"/>
      <c r="D3" s="178" t="s">
        <v>119</v>
      </c>
      <c r="E3" s="179" t="s">
        <v>120</v>
      </c>
      <c r="F3" s="180" t="s">
        <v>24</v>
      </c>
    </row>
    <row r="4" spans="1:11" x14ac:dyDescent="0.25">
      <c r="A4" s="186" t="s">
        <v>121</v>
      </c>
      <c r="B4" s="187" t="s">
        <v>122</v>
      </c>
      <c r="C4" s="188" t="s">
        <v>123</v>
      </c>
      <c r="D4" s="189" t="s">
        <v>124</v>
      </c>
      <c r="E4" s="190" t="s">
        <v>125</v>
      </c>
      <c r="F4" s="191" t="s">
        <v>126</v>
      </c>
    </row>
    <row r="5" spans="1:11" x14ac:dyDescent="0.25">
      <c r="A5" s="157">
        <v>2021</v>
      </c>
      <c r="B5" s="171" t="s">
        <v>105</v>
      </c>
      <c r="C5" s="171"/>
      <c r="D5" s="171"/>
      <c r="E5" s="171"/>
      <c r="F5" s="171"/>
    </row>
    <row r="6" spans="1:11" x14ac:dyDescent="0.25">
      <c r="A6" s="158" t="s">
        <v>127</v>
      </c>
      <c r="B6" s="159">
        <v>6949</v>
      </c>
      <c r="C6" s="159">
        <v>6301</v>
      </c>
      <c r="D6" s="159">
        <v>73159</v>
      </c>
      <c r="E6" s="159">
        <v>8231</v>
      </c>
      <c r="F6" s="160">
        <v>94640</v>
      </c>
      <c r="G6" s="169"/>
      <c r="H6" s="169"/>
      <c r="I6" s="169"/>
      <c r="J6" s="169"/>
      <c r="K6" s="169"/>
    </row>
    <row r="7" spans="1:11" x14ac:dyDescent="0.25">
      <c r="A7" s="158" t="s">
        <v>128</v>
      </c>
      <c r="B7" s="159">
        <v>4120</v>
      </c>
      <c r="C7" s="161">
        <v>846</v>
      </c>
      <c r="D7" s="161">
        <v>3081</v>
      </c>
      <c r="E7" s="161">
        <v>193</v>
      </c>
      <c r="F7" s="160">
        <v>0</v>
      </c>
      <c r="G7" s="169"/>
      <c r="H7" s="169"/>
      <c r="I7" s="169"/>
      <c r="J7" s="169"/>
      <c r="K7" s="169"/>
    </row>
    <row r="8" spans="1:11" x14ac:dyDescent="0.25">
      <c r="A8" s="158" t="s">
        <v>129</v>
      </c>
      <c r="B8" s="159">
        <v>11044</v>
      </c>
      <c r="C8" s="159">
        <v>5201</v>
      </c>
      <c r="D8" s="159">
        <v>67715</v>
      </c>
      <c r="E8" s="159">
        <v>7547</v>
      </c>
      <c r="F8" s="160">
        <v>91507</v>
      </c>
      <c r="G8" s="169"/>
      <c r="H8" s="169"/>
      <c r="I8" s="169"/>
      <c r="J8" s="169"/>
      <c r="K8" s="169"/>
    </row>
    <row r="9" spans="1:11" ht="15.75" thickBot="1" x14ac:dyDescent="0.3">
      <c r="A9" s="115" t="s">
        <v>130</v>
      </c>
      <c r="B9" s="201">
        <v>25</v>
      </c>
      <c r="C9" s="116">
        <v>254</v>
      </c>
      <c r="D9" s="117">
        <v>2363</v>
      </c>
      <c r="E9" s="116">
        <v>491</v>
      </c>
      <c r="F9" s="202">
        <v>3133</v>
      </c>
      <c r="G9" s="169"/>
      <c r="H9" s="169"/>
      <c r="I9" s="169"/>
      <c r="J9" s="169"/>
      <c r="K9" s="169"/>
    </row>
    <row r="10" spans="1:11" x14ac:dyDescent="0.25">
      <c r="A10" s="157">
        <v>2020</v>
      </c>
      <c r="B10" s="171" t="s">
        <v>105</v>
      </c>
      <c r="C10" s="171"/>
      <c r="D10" s="171"/>
      <c r="E10" s="171"/>
      <c r="F10" s="171"/>
      <c r="G10" s="169"/>
      <c r="H10" s="169"/>
      <c r="I10" s="169"/>
      <c r="J10" s="169"/>
      <c r="K10" s="169"/>
    </row>
    <row r="11" spans="1:11" x14ac:dyDescent="0.25">
      <c r="A11" s="158" t="s">
        <v>127</v>
      </c>
      <c r="B11" s="159">
        <v>6186</v>
      </c>
      <c r="C11" s="159">
        <v>4658</v>
      </c>
      <c r="D11" s="159">
        <v>64198</v>
      </c>
      <c r="E11" s="159">
        <v>6688</v>
      </c>
      <c r="F11" s="160">
        <v>81730</v>
      </c>
      <c r="G11" s="169"/>
      <c r="H11" s="169"/>
      <c r="I11" s="169"/>
      <c r="J11" s="169"/>
      <c r="K11" s="169"/>
    </row>
    <row r="12" spans="1:11" x14ac:dyDescent="0.25">
      <c r="A12" s="158" t="s">
        <v>128</v>
      </c>
      <c r="B12" s="159">
        <v>4886</v>
      </c>
      <c r="C12" s="161">
        <v>692</v>
      </c>
      <c r="D12" s="161">
        <v>3988</v>
      </c>
      <c r="E12" s="161">
        <v>206</v>
      </c>
      <c r="F12" s="160">
        <v>0</v>
      </c>
      <c r="G12" s="169"/>
      <c r="H12" s="169"/>
      <c r="I12" s="169"/>
      <c r="J12" s="169"/>
      <c r="K12" s="169"/>
    </row>
    <row r="13" spans="1:11" x14ac:dyDescent="0.25">
      <c r="A13" s="158" t="s">
        <v>129</v>
      </c>
      <c r="B13" s="159">
        <v>9108</v>
      </c>
      <c r="C13" s="159">
        <v>3864</v>
      </c>
      <c r="D13" s="159">
        <v>61191</v>
      </c>
      <c r="E13" s="159">
        <v>6822</v>
      </c>
      <c r="F13" s="160">
        <v>80985</v>
      </c>
      <c r="G13" s="169"/>
      <c r="H13" s="169"/>
      <c r="I13" s="169"/>
      <c r="J13" s="169"/>
      <c r="K13" s="169"/>
    </row>
    <row r="14" spans="1:11" ht="15.75" thickBot="1" x14ac:dyDescent="0.3">
      <c r="A14" s="115" t="s">
        <v>130</v>
      </c>
      <c r="B14" s="201">
        <v>1964</v>
      </c>
      <c r="C14" s="116">
        <v>102</v>
      </c>
      <c r="D14" s="117">
        <v>-981</v>
      </c>
      <c r="E14" s="116">
        <v>-340</v>
      </c>
      <c r="F14" s="202">
        <v>745</v>
      </c>
      <c r="G14" s="169"/>
      <c r="H14" s="169"/>
      <c r="I14" s="169"/>
      <c r="J14" s="169"/>
      <c r="K14" s="169"/>
    </row>
    <row r="15" spans="1:11" x14ac:dyDescent="0.25">
      <c r="A15" s="162" t="s">
        <v>35</v>
      </c>
      <c r="B15" s="171" t="s">
        <v>131</v>
      </c>
      <c r="C15" s="171"/>
      <c r="D15" s="171"/>
      <c r="E15" s="171"/>
      <c r="F15" s="171"/>
    </row>
    <row r="16" spans="1:11" x14ac:dyDescent="0.25">
      <c r="A16" s="158" t="s">
        <v>127</v>
      </c>
      <c r="B16" s="163">
        <v>12.334303265438081</v>
      </c>
      <c r="C16" s="163">
        <v>35.272649205667676</v>
      </c>
      <c r="D16" s="163">
        <v>13.958378765693638</v>
      </c>
      <c r="E16" s="163">
        <v>23.071172248803833</v>
      </c>
      <c r="F16" s="164">
        <v>15.795913373302341</v>
      </c>
    </row>
    <row r="17" spans="1:6" x14ac:dyDescent="0.25">
      <c r="A17" s="158" t="s">
        <v>128</v>
      </c>
      <c r="B17" s="163">
        <v>-15.677445763405643</v>
      </c>
      <c r="C17" s="163">
        <v>22.25433526011561</v>
      </c>
      <c r="D17" s="163">
        <v>-22.743229689067206</v>
      </c>
      <c r="E17" s="163">
        <v>-6.3106796116504853</v>
      </c>
      <c r="F17" s="165" t="s">
        <v>50</v>
      </c>
    </row>
    <row r="18" spans="1:6" x14ac:dyDescent="0.25">
      <c r="A18" s="158" t="s">
        <v>129</v>
      </c>
      <c r="B18" s="163">
        <v>21.25603864734299</v>
      </c>
      <c r="C18" s="163">
        <v>34.601449275362313</v>
      </c>
      <c r="D18" s="163">
        <v>10.661698615809513</v>
      </c>
      <c r="E18" s="163">
        <v>10.627381999413657</v>
      </c>
      <c r="F18" s="164">
        <v>12.992529480768042</v>
      </c>
    </row>
    <row r="19" spans="1:6" ht="15.75" thickBot="1" x14ac:dyDescent="0.3">
      <c r="A19" s="115"/>
      <c r="B19" s="177"/>
      <c r="C19" s="116"/>
      <c r="D19" s="178"/>
      <c r="E19" s="179"/>
      <c r="F19" s="180"/>
    </row>
    <row r="20" spans="1:6" x14ac:dyDescent="0.25">
      <c r="A20" s="166"/>
      <c r="B20" s="167"/>
      <c r="C20" s="167"/>
      <c r="D20" s="167"/>
      <c r="E20" s="167"/>
      <c r="F20" s="156"/>
    </row>
    <row r="21" spans="1:6" x14ac:dyDescent="0.25">
      <c r="A21" s="172" t="s">
        <v>132</v>
      </c>
      <c r="B21" s="172"/>
      <c r="C21" s="172"/>
      <c r="D21" s="172"/>
      <c r="E21" s="172"/>
      <c r="F21" s="172"/>
    </row>
    <row r="22" spans="1:6" x14ac:dyDescent="0.25">
      <c r="A22" s="158" t="s">
        <v>133</v>
      </c>
      <c r="B22" s="158"/>
      <c r="C22" s="158"/>
      <c r="D22" s="158"/>
      <c r="E22" s="158"/>
      <c r="F22" s="168"/>
    </row>
    <row r="23" spans="1:6" ht="77.25" customHeight="1" x14ac:dyDescent="0.25">
      <c r="A23" s="173" t="s">
        <v>134</v>
      </c>
      <c r="B23" s="173"/>
      <c r="C23" s="173"/>
      <c r="D23" s="173"/>
      <c r="E23" s="173"/>
      <c r="F23" s="173"/>
    </row>
    <row r="24" spans="1:6" x14ac:dyDescent="0.25">
      <c r="A24" s="174"/>
      <c r="B24" s="174"/>
      <c r="C24" s="174"/>
      <c r="D24" s="174"/>
      <c r="E24" s="174"/>
      <c r="F24" s="174"/>
    </row>
    <row r="25" spans="1:6" x14ac:dyDescent="0.25">
      <c r="A25" s="175" t="s">
        <v>135</v>
      </c>
      <c r="B25" s="175"/>
      <c r="C25" s="175"/>
      <c r="D25" s="175"/>
      <c r="E25" s="175"/>
      <c r="F25" s="175"/>
    </row>
    <row r="27" spans="1:6" x14ac:dyDescent="0.25">
      <c r="A27" s="200" t="s">
        <v>136</v>
      </c>
    </row>
    <row r="28" spans="1:6" ht="28.5" customHeight="1" x14ac:dyDescent="0.25">
      <c r="A28" s="199" t="s">
        <v>139</v>
      </c>
      <c r="B28" s="199"/>
      <c r="C28" s="199"/>
      <c r="D28" s="199"/>
      <c r="E28" s="199"/>
      <c r="F28" s="199"/>
    </row>
    <row r="29" spans="1:6" x14ac:dyDescent="0.25">
      <c r="A29" s="154"/>
      <c r="B29" s="155"/>
      <c r="C29" s="155"/>
      <c r="D29" s="155"/>
      <c r="E29" s="155"/>
      <c r="F29" s="156"/>
    </row>
    <row r="30" spans="1:6" ht="15.75" thickBot="1" x14ac:dyDescent="0.3">
      <c r="A30" s="115" t="s">
        <v>118</v>
      </c>
      <c r="B30" s="176" t="s">
        <v>138</v>
      </c>
      <c r="C30" s="116"/>
      <c r="D30" s="178" t="s">
        <v>119</v>
      </c>
      <c r="E30" s="179" t="s">
        <v>120</v>
      </c>
      <c r="F30" s="180" t="s">
        <v>24</v>
      </c>
    </row>
    <row r="31" spans="1:6" x14ac:dyDescent="0.25">
      <c r="A31" s="186" t="s">
        <v>121</v>
      </c>
      <c r="B31" s="187" t="s">
        <v>122</v>
      </c>
      <c r="C31" s="188" t="s">
        <v>123</v>
      </c>
      <c r="D31" s="189" t="s">
        <v>124</v>
      </c>
      <c r="E31" s="190" t="s">
        <v>125</v>
      </c>
      <c r="F31" s="191" t="s">
        <v>126</v>
      </c>
    </row>
    <row r="32" spans="1:6" x14ac:dyDescent="0.25">
      <c r="A32" s="192">
        <v>2021</v>
      </c>
      <c r="B32" s="193" t="s">
        <v>105</v>
      </c>
      <c r="C32" s="193"/>
      <c r="D32" s="193"/>
      <c r="E32" s="193"/>
      <c r="F32" s="193"/>
    </row>
    <row r="33" spans="1:16" x14ac:dyDescent="0.25">
      <c r="A33" s="183" t="s">
        <v>127</v>
      </c>
      <c r="B33" s="184">
        <v>4154</v>
      </c>
      <c r="C33" s="184">
        <v>3463</v>
      </c>
      <c r="D33" s="184">
        <v>41097</v>
      </c>
      <c r="E33" s="184">
        <v>4556</v>
      </c>
      <c r="F33" s="185">
        <v>53270</v>
      </c>
    </row>
    <row r="34" spans="1:16" x14ac:dyDescent="0.25">
      <c r="A34" s="183" t="s">
        <v>128</v>
      </c>
      <c r="B34" s="184">
        <v>2470</v>
      </c>
      <c r="C34" s="184">
        <v>-486</v>
      </c>
      <c r="D34" s="184">
        <v>-1828</v>
      </c>
      <c r="E34" s="184">
        <v>-156</v>
      </c>
      <c r="F34" s="185">
        <v>0</v>
      </c>
      <c r="H34" s="169"/>
    </row>
    <row r="35" spans="1:16" x14ac:dyDescent="0.25">
      <c r="A35" s="183" t="s">
        <v>129</v>
      </c>
      <c r="B35" s="184">
        <v>6623</v>
      </c>
      <c r="C35" s="184">
        <v>2772</v>
      </c>
      <c r="D35" s="184">
        <v>38073</v>
      </c>
      <c r="E35" s="184">
        <v>4098</v>
      </c>
      <c r="F35" s="185">
        <v>51566</v>
      </c>
    </row>
    <row r="36" spans="1:16" ht="15.75" thickBot="1" x14ac:dyDescent="0.3">
      <c r="A36" s="115" t="s">
        <v>130</v>
      </c>
      <c r="B36" s="201">
        <v>1</v>
      </c>
      <c r="C36" s="116">
        <v>205</v>
      </c>
      <c r="D36" s="117">
        <v>1196</v>
      </c>
      <c r="E36" s="116">
        <v>302</v>
      </c>
      <c r="F36" s="202">
        <v>1704</v>
      </c>
      <c r="M36" s="169"/>
      <c r="N36" s="169"/>
      <c r="O36" s="169"/>
      <c r="P36" s="169"/>
    </row>
    <row r="37" spans="1:16" x14ac:dyDescent="0.25">
      <c r="A37" s="181">
        <v>2020</v>
      </c>
      <c r="B37" s="182" t="s">
        <v>105</v>
      </c>
      <c r="C37" s="182"/>
      <c r="D37" s="182"/>
      <c r="E37" s="182"/>
      <c r="F37" s="182"/>
    </row>
    <row r="38" spans="1:16" x14ac:dyDescent="0.25">
      <c r="A38" s="183" t="s">
        <v>127</v>
      </c>
      <c r="B38" s="184">
        <v>3443</v>
      </c>
      <c r="C38" s="184">
        <v>2499</v>
      </c>
      <c r="D38" s="184">
        <v>36975</v>
      </c>
      <c r="E38" s="184">
        <v>3893</v>
      </c>
      <c r="F38" s="185">
        <v>46810</v>
      </c>
    </row>
    <row r="39" spans="1:16" x14ac:dyDescent="0.25">
      <c r="A39" s="183" t="s">
        <v>128</v>
      </c>
      <c r="B39" s="184">
        <v>2855</v>
      </c>
      <c r="C39" s="184">
        <v>-430</v>
      </c>
      <c r="D39" s="184">
        <v>-2282</v>
      </c>
      <c r="E39" s="184">
        <v>-143</v>
      </c>
      <c r="F39" s="185">
        <v>0</v>
      </c>
    </row>
    <row r="40" spans="1:16" x14ac:dyDescent="0.25">
      <c r="A40" s="183" t="s">
        <v>129</v>
      </c>
      <c r="B40" s="184">
        <v>5181</v>
      </c>
      <c r="C40" s="184">
        <v>2030</v>
      </c>
      <c r="D40" s="184">
        <v>35184</v>
      </c>
      <c r="E40" s="184">
        <v>3987</v>
      </c>
      <c r="F40" s="185">
        <v>46382</v>
      </c>
    </row>
    <row r="41" spans="1:16" x14ac:dyDescent="0.25">
      <c r="A41" s="186" t="s">
        <v>130</v>
      </c>
      <c r="B41" s="188">
        <v>1117</v>
      </c>
      <c r="C41" s="188">
        <v>39</v>
      </c>
      <c r="D41" s="203">
        <v>-491</v>
      </c>
      <c r="E41" s="188">
        <v>-237</v>
      </c>
      <c r="F41" s="203">
        <v>428</v>
      </c>
      <c r="M41" s="169"/>
      <c r="N41" s="169"/>
      <c r="O41" s="169"/>
      <c r="P41" s="169"/>
    </row>
    <row r="42" spans="1:16" x14ac:dyDescent="0.25">
      <c r="A42" s="195" t="s">
        <v>35</v>
      </c>
      <c r="B42" s="193" t="s">
        <v>131</v>
      </c>
      <c r="C42" s="193"/>
      <c r="D42" s="193"/>
      <c r="E42" s="193"/>
      <c r="F42" s="193"/>
    </row>
    <row r="43" spans="1:16" x14ac:dyDescent="0.25">
      <c r="A43" s="183" t="s">
        <v>127</v>
      </c>
      <c r="B43" s="196">
        <f>B33*100/B38-100</f>
        <v>20.650595410978795</v>
      </c>
      <c r="C43" s="196">
        <f>C33*100/C38-100</f>
        <v>38.57543017206882</v>
      </c>
      <c r="D43" s="196">
        <f>D33*100/D38-100</f>
        <v>11.148073022312374</v>
      </c>
      <c r="E43" s="196">
        <f>E33*100/E38-100</f>
        <v>17.030567685589517</v>
      </c>
      <c r="F43" s="197">
        <f>F33*100/F38-100</f>
        <v>13.800469985045936</v>
      </c>
    </row>
    <row r="44" spans="1:16" x14ac:dyDescent="0.25">
      <c r="A44" s="183" t="s">
        <v>128</v>
      </c>
      <c r="B44" s="196">
        <f t="shared" ref="B44:E45" si="0">B34*100/B39-100</f>
        <v>-13.485113835376538</v>
      </c>
      <c r="C44" s="196">
        <f t="shared" si="0"/>
        <v>13.023255813953483</v>
      </c>
      <c r="D44" s="196">
        <f t="shared" si="0"/>
        <v>-19.894829097283079</v>
      </c>
      <c r="E44" s="196">
        <f t="shared" si="0"/>
        <v>9.0909090909090935</v>
      </c>
      <c r="F44" s="198" t="s">
        <v>50</v>
      </c>
    </row>
    <row r="45" spans="1:16" x14ac:dyDescent="0.25">
      <c r="A45" s="183" t="s">
        <v>129</v>
      </c>
      <c r="B45" s="196">
        <f t="shared" si="0"/>
        <v>27.83246477513994</v>
      </c>
      <c r="C45" s="196">
        <f t="shared" si="0"/>
        <v>36.551724137931046</v>
      </c>
      <c r="D45" s="196">
        <f t="shared" si="0"/>
        <v>8.2111186903137821</v>
      </c>
      <c r="E45" s="196">
        <f t="shared" si="0"/>
        <v>2.7840481565086463</v>
      </c>
      <c r="F45" s="197">
        <f>F35*100/F40-100</f>
        <v>11.176749601138368</v>
      </c>
    </row>
    <row r="46" spans="1:16" ht="15.75" thickBot="1" x14ac:dyDescent="0.3">
      <c r="A46" s="115"/>
      <c r="B46" s="194"/>
      <c r="C46" s="116"/>
      <c r="D46" s="178"/>
      <c r="E46" s="179"/>
      <c r="F46" s="180"/>
    </row>
    <row r="47" spans="1:16" x14ac:dyDescent="0.25">
      <c r="A47" s="166"/>
      <c r="B47" s="167"/>
      <c r="C47" s="167"/>
      <c r="D47" s="167"/>
      <c r="E47" s="167"/>
      <c r="F47" s="156"/>
    </row>
    <row r="48" spans="1:16" x14ac:dyDescent="0.25">
      <c r="A48" s="172" t="s">
        <v>132</v>
      </c>
      <c r="B48" s="172"/>
      <c r="C48" s="172"/>
      <c r="D48" s="172"/>
      <c r="E48" s="172"/>
      <c r="F48" s="172"/>
    </row>
    <row r="49" spans="1:16" x14ac:dyDescent="0.25">
      <c r="A49" s="158" t="s">
        <v>133</v>
      </c>
      <c r="B49" s="158"/>
      <c r="C49" s="158"/>
      <c r="D49" s="158"/>
      <c r="E49" s="158"/>
      <c r="F49" s="168"/>
    </row>
    <row r="50" spans="1:16" ht="78.75" customHeight="1" x14ac:dyDescent="0.25">
      <c r="A50" s="173" t="s">
        <v>134</v>
      </c>
      <c r="B50" s="173"/>
      <c r="C50" s="173"/>
      <c r="D50" s="173"/>
      <c r="E50" s="173"/>
      <c r="F50" s="173"/>
    </row>
    <row r="51" spans="1:16" x14ac:dyDescent="0.25">
      <c r="A51" s="174"/>
      <c r="B51" s="174"/>
      <c r="C51" s="174"/>
      <c r="D51" s="174"/>
      <c r="E51" s="174"/>
      <c r="F51" s="174"/>
    </row>
    <row r="52" spans="1:16" x14ac:dyDescent="0.25">
      <c r="A52" s="175" t="s">
        <v>135</v>
      </c>
      <c r="B52" s="175"/>
      <c r="C52" s="175"/>
      <c r="D52" s="175"/>
      <c r="E52" s="175"/>
      <c r="F52" s="175"/>
    </row>
    <row r="55" spans="1:16" x14ac:dyDescent="0.25">
      <c r="A55" s="200" t="s">
        <v>137</v>
      </c>
    </row>
    <row r="56" spans="1:16" ht="28.5" customHeight="1" x14ac:dyDescent="0.25">
      <c r="A56" s="199" t="s">
        <v>139</v>
      </c>
      <c r="B56" s="199"/>
      <c r="C56" s="199"/>
      <c r="D56" s="199"/>
      <c r="E56" s="199"/>
      <c r="F56" s="199"/>
    </row>
    <row r="57" spans="1:16" x14ac:dyDescent="0.25">
      <c r="A57" s="154"/>
      <c r="B57" s="155"/>
      <c r="C57" s="155"/>
      <c r="D57" s="155"/>
      <c r="E57" s="155"/>
      <c r="F57" s="156"/>
    </row>
    <row r="58" spans="1:16" ht="15.75" thickBot="1" x14ac:dyDescent="0.3">
      <c r="A58" s="115" t="s">
        <v>118</v>
      </c>
      <c r="B58" s="176" t="s">
        <v>138</v>
      </c>
      <c r="C58" s="116"/>
      <c r="D58" s="178" t="s">
        <v>119</v>
      </c>
      <c r="E58" s="179" t="s">
        <v>120</v>
      </c>
      <c r="F58" s="180" t="s">
        <v>24</v>
      </c>
    </row>
    <row r="59" spans="1:16" x14ac:dyDescent="0.25">
      <c r="A59" s="186" t="s">
        <v>121</v>
      </c>
      <c r="B59" s="187"/>
      <c r="C59" s="188" t="s">
        <v>123</v>
      </c>
      <c r="D59" s="189" t="s">
        <v>124</v>
      </c>
      <c r="E59" s="190" t="s">
        <v>125</v>
      </c>
      <c r="F59" s="191" t="s">
        <v>126</v>
      </c>
    </row>
    <row r="60" spans="1:16" x14ac:dyDescent="0.25">
      <c r="A60" s="192">
        <v>2021</v>
      </c>
      <c r="B60" s="193" t="s">
        <v>105</v>
      </c>
      <c r="C60" s="193"/>
      <c r="D60" s="193"/>
      <c r="E60" s="193"/>
      <c r="F60" s="193"/>
    </row>
    <row r="61" spans="1:16" x14ac:dyDescent="0.25">
      <c r="A61" s="183" t="s">
        <v>127</v>
      </c>
      <c r="B61" s="184">
        <v>2795</v>
      </c>
      <c r="C61" s="184">
        <v>2838</v>
      </c>
      <c r="D61" s="184">
        <v>32062</v>
      </c>
      <c r="E61" s="184">
        <v>3675</v>
      </c>
      <c r="F61" s="185">
        <v>41370</v>
      </c>
    </row>
    <row r="62" spans="1:16" x14ac:dyDescent="0.25">
      <c r="A62" s="183" t="s">
        <v>128</v>
      </c>
      <c r="B62" s="184">
        <v>1650</v>
      </c>
      <c r="C62" s="184">
        <v>-360</v>
      </c>
      <c r="D62" s="184">
        <v>-1253</v>
      </c>
      <c r="E62" s="184">
        <v>-37</v>
      </c>
      <c r="F62" s="185">
        <v>0</v>
      </c>
    </row>
    <row r="63" spans="1:16" x14ac:dyDescent="0.25">
      <c r="A63" s="183" t="s">
        <v>129</v>
      </c>
      <c r="B63" s="184">
        <v>4421</v>
      </c>
      <c r="C63" s="184">
        <v>2429</v>
      </c>
      <c r="D63" s="184">
        <v>29642</v>
      </c>
      <c r="E63" s="184">
        <v>3449</v>
      </c>
      <c r="F63" s="185">
        <v>39941</v>
      </c>
    </row>
    <row r="64" spans="1:16" ht="15.75" thickBot="1" x14ac:dyDescent="0.3">
      <c r="A64" s="115" t="s">
        <v>130</v>
      </c>
      <c r="B64" s="201">
        <v>24</v>
      </c>
      <c r="C64" s="116">
        <v>49</v>
      </c>
      <c r="D64" s="117">
        <v>1167</v>
      </c>
      <c r="E64" s="116">
        <v>189</v>
      </c>
      <c r="F64" s="202">
        <v>1429</v>
      </c>
      <c r="M64" s="169"/>
      <c r="N64" s="169"/>
      <c r="O64" s="169"/>
      <c r="P64" s="169"/>
    </row>
    <row r="65" spans="1:16" x14ac:dyDescent="0.25">
      <c r="A65" s="181">
        <v>2020</v>
      </c>
      <c r="B65" s="182" t="s">
        <v>105</v>
      </c>
      <c r="C65" s="182"/>
      <c r="D65" s="182"/>
      <c r="E65" s="182"/>
      <c r="F65" s="182"/>
    </row>
    <row r="66" spans="1:16" x14ac:dyDescent="0.25">
      <c r="A66" s="183" t="s">
        <v>127</v>
      </c>
      <c r="B66" s="184">
        <v>2743</v>
      </c>
      <c r="C66" s="184">
        <v>2159</v>
      </c>
      <c r="D66" s="184">
        <v>27223</v>
      </c>
      <c r="E66" s="184">
        <v>2795</v>
      </c>
      <c r="F66" s="185">
        <v>34920</v>
      </c>
    </row>
    <row r="67" spans="1:16" x14ac:dyDescent="0.25">
      <c r="A67" s="183" t="s">
        <v>128</v>
      </c>
      <c r="B67" s="184">
        <v>2031</v>
      </c>
      <c r="C67" s="184">
        <v>-262</v>
      </c>
      <c r="D67" s="184">
        <v>-1706</v>
      </c>
      <c r="E67" s="184">
        <v>-63</v>
      </c>
      <c r="F67" s="185">
        <v>0</v>
      </c>
    </row>
    <row r="68" spans="1:16" x14ac:dyDescent="0.25">
      <c r="A68" s="183" t="s">
        <v>129</v>
      </c>
      <c r="B68" s="184">
        <v>3927</v>
      </c>
      <c r="C68" s="184">
        <v>1834</v>
      </c>
      <c r="D68" s="184">
        <v>26007</v>
      </c>
      <c r="E68" s="184">
        <v>2835</v>
      </c>
      <c r="F68" s="185">
        <v>34603</v>
      </c>
    </row>
    <row r="69" spans="1:16" x14ac:dyDescent="0.25">
      <c r="A69" s="186" t="s">
        <v>130</v>
      </c>
      <c r="B69" s="188">
        <v>847</v>
      </c>
      <c r="C69" s="188">
        <v>63</v>
      </c>
      <c r="D69" s="203">
        <v>-490</v>
      </c>
      <c r="E69" s="188">
        <v>-103</v>
      </c>
      <c r="F69" s="203">
        <v>317</v>
      </c>
      <c r="M69" s="169"/>
      <c r="N69" s="169"/>
      <c r="O69" s="169"/>
      <c r="P69" s="169"/>
    </row>
    <row r="70" spans="1:16" x14ac:dyDescent="0.25">
      <c r="A70" s="195" t="s">
        <v>35</v>
      </c>
      <c r="B70" s="193" t="s">
        <v>131</v>
      </c>
      <c r="C70" s="193"/>
      <c r="D70" s="193"/>
      <c r="E70" s="193"/>
      <c r="F70" s="193"/>
    </row>
    <row r="71" spans="1:16" x14ac:dyDescent="0.25">
      <c r="A71" s="183" t="s">
        <v>127</v>
      </c>
      <c r="B71" s="196">
        <f>B61*100/B66-100</f>
        <v>1.895734597156391</v>
      </c>
      <c r="C71" s="196">
        <f>C61*100/C66-100</f>
        <v>31.449745252431683</v>
      </c>
      <c r="D71" s="196">
        <f>D61*100/D66-100</f>
        <v>17.775410498475551</v>
      </c>
      <c r="E71" s="196">
        <f>E61*100/E66-100</f>
        <v>31.484794275491936</v>
      </c>
      <c r="F71" s="197">
        <f>F61*100/F66-100</f>
        <v>18.470790378006868</v>
      </c>
    </row>
    <row r="72" spans="1:16" x14ac:dyDescent="0.25">
      <c r="A72" s="183" t="s">
        <v>128</v>
      </c>
      <c r="B72" s="196">
        <f t="shared" ref="B72:E73" si="1">B62*100/B67-100</f>
        <v>-18.759231905465285</v>
      </c>
      <c r="C72" s="196">
        <f t="shared" si="1"/>
        <v>37.40458015267177</v>
      </c>
      <c r="D72" s="196">
        <f t="shared" si="1"/>
        <v>-26.55334114888629</v>
      </c>
      <c r="E72" s="196">
        <f t="shared" si="1"/>
        <v>-41.269841269841272</v>
      </c>
      <c r="F72" s="198" t="s">
        <v>50</v>
      </c>
    </row>
    <row r="73" spans="1:16" x14ac:dyDescent="0.25">
      <c r="A73" s="183" t="s">
        <v>129</v>
      </c>
      <c r="B73" s="196">
        <f t="shared" si="1"/>
        <v>12.579577285459635</v>
      </c>
      <c r="C73" s="196">
        <f t="shared" si="1"/>
        <v>32.44274809160305</v>
      </c>
      <c r="D73" s="196">
        <f t="shared" si="1"/>
        <v>13.977006190640978</v>
      </c>
      <c r="E73" s="196">
        <f t="shared" si="1"/>
        <v>21.657848324514987</v>
      </c>
      <c r="F73" s="197">
        <f>F63*100/F68-100</f>
        <v>15.426408114903339</v>
      </c>
    </row>
    <row r="74" spans="1:16" ht="15.75" thickBot="1" x14ac:dyDescent="0.3">
      <c r="A74" s="115"/>
      <c r="B74" s="194"/>
      <c r="C74" s="116"/>
      <c r="D74" s="178"/>
      <c r="E74" s="179"/>
      <c r="F74" s="180"/>
    </row>
    <row r="75" spans="1:16" x14ac:dyDescent="0.25">
      <c r="A75" s="166"/>
      <c r="B75" s="167"/>
      <c r="C75" s="167"/>
      <c r="D75" s="167"/>
      <c r="E75" s="167"/>
      <c r="F75" s="156"/>
    </row>
    <row r="76" spans="1:16" x14ac:dyDescent="0.25">
      <c r="A76" s="172" t="s">
        <v>132</v>
      </c>
      <c r="B76" s="172"/>
      <c r="C76" s="172"/>
      <c r="D76" s="172"/>
      <c r="E76" s="172"/>
      <c r="F76" s="172"/>
    </row>
    <row r="77" spans="1:16" x14ac:dyDescent="0.25">
      <c r="A77" s="158" t="s">
        <v>133</v>
      </c>
      <c r="B77" s="158"/>
      <c r="C77" s="158"/>
      <c r="D77" s="158"/>
      <c r="E77" s="158"/>
      <c r="F77" s="168"/>
    </row>
    <row r="78" spans="1:16" ht="84" customHeight="1" x14ac:dyDescent="0.25">
      <c r="A78" s="173" t="s">
        <v>134</v>
      </c>
      <c r="B78" s="173"/>
      <c r="C78" s="173"/>
      <c r="D78" s="173"/>
      <c r="E78" s="173"/>
      <c r="F78" s="173"/>
    </row>
    <row r="79" spans="1:16" x14ac:dyDescent="0.25">
      <c r="A79" s="174"/>
      <c r="B79" s="174"/>
      <c r="C79" s="174"/>
      <c r="D79" s="174"/>
      <c r="E79" s="174"/>
      <c r="F79" s="174"/>
    </row>
    <row r="80" spans="1:16" x14ac:dyDescent="0.25">
      <c r="A80" s="175" t="s">
        <v>135</v>
      </c>
      <c r="B80" s="175"/>
      <c r="C80" s="175"/>
      <c r="D80" s="175"/>
      <c r="E80" s="175"/>
      <c r="F80" s="175"/>
    </row>
  </sheetData>
  <mergeCells count="27">
    <mergeCell ref="B30:B31"/>
    <mergeCell ref="B3:B4"/>
    <mergeCell ref="B65:F65"/>
    <mergeCell ref="B70:F70"/>
    <mergeCell ref="A76:F76"/>
    <mergeCell ref="A78:F78"/>
    <mergeCell ref="A79:F79"/>
    <mergeCell ref="A80:F80"/>
    <mergeCell ref="A48:F48"/>
    <mergeCell ref="A50:F50"/>
    <mergeCell ref="A51:F51"/>
    <mergeCell ref="A52:F52"/>
    <mergeCell ref="A56:F56"/>
    <mergeCell ref="B60:F60"/>
    <mergeCell ref="B58:B59"/>
    <mergeCell ref="A24:F24"/>
    <mergeCell ref="A25:F25"/>
    <mergeCell ref="A28:F28"/>
    <mergeCell ref="B32:F32"/>
    <mergeCell ref="B37:F37"/>
    <mergeCell ref="B42:F42"/>
    <mergeCell ref="A1:F1"/>
    <mergeCell ref="B5:F5"/>
    <mergeCell ref="B10:F10"/>
    <mergeCell ref="B15:F15"/>
    <mergeCell ref="A21:F21"/>
    <mergeCell ref="A23:F23"/>
  </mergeCells>
  <pageMargins left="0.7" right="0.7" top="0.75" bottom="0.75" header="0.3" footer="0.3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>
      <selection sqref="A1:D1"/>
    </sheetView>
  </sheetViews>
  <sheetFormatPr defaultRowHeight="15" x14ac:dyDescent="0.25"/>
  <cols>
    <col min="1" max="1" width="72" bestFit="1" customWidth="1"/>
    <col min="2" max="2" width="22.28515625" style="34" bestFit="1" customWidth="1"/>
    <col min="3" max="3" width="19.7109375" bestFit="1" customWidth="1"/>
  </cols>
  <sheetData>
    <row r="1" spans="1:4" x14ac:dyDescent="0.25">
      <c r="A1" s="139" t="s">
        <v>90</v>
      </c>
      <c r="B1" s="139"/>
      <c r="C1" s="139"/>
      <c r="D1" s="139"/>
    </row>
    <row r="2" spans="1:4" s="103" customFormat="1" ht="13.5" thickBot="1" x14ac:dyDescent="0.3">
      <c r="A2" s="102" t="s">
        <v>103</v>
      </c>
    </row>
    <row r="3" spans="1:4" ht="30.75" customHeight="1" thickBot="1" x14ac:dyDescent="0.3">
      <c r="A3" s="94"/>
      <c r="B3" s="95" t="s">
        <v>74</v>
      </c>
      <c r="C3" s="95" t="s">
        <v>75</v>
      </c>
    </row>
    <row r="4" spans="1:4" x14ac:dyDescent="0.25">
      <c r="A4" s="91" t="s">
        <v>73</v>
      </c>
      <c r="B4" s="92">
        <v>8.0000000000000002E-3</v>
      </c>
      <c r="C4" s="93">
        <v>6.0000000000000001E-3</v>
      </c>
    </row>
    <row r="5" spans="1:4" x14ac:dyDescent="0.25">
      <c r="A5" s="15" t="s">
        <v>76</v>
      </c>
      <c r="B5" s="89">
        <v>4.8000000000000001E-2</v>
      </c>
      <c r="C5" s="50">
        <v>0.13500000000000001</v>
      </c>
    </row>
    <row r="6" spans="1:4" x14ac:dyDescent="0.25">
      <c r="A6" s="15" t="s">
        <v>77</v>
      </c>
      <c r="B6" s="89">
        <v>2.3E-2</v>
      </c>
      <c r="C6" s="50">
        <v>2.3E-2</v>
      </c>
    </row>
    <row r="7" spans="1:4" x14ac:dyDescent="0.25">
      <c r="A7" s="15" t="s">
        <v>78</v>
      </c>
      <c r="B7" s="89">
        <v>8.9999999999999993E-3</v>
      </c>
      <c r="C7" s="50">
        <v>1.7999999999999999E-2</v>
      </c>
    </row>
    <row r="8" spans="1:4" x14ac:dyDescent="0.25">
      <c r="A8" s="15" t="s">
        <v>79</v>
      </c>
      <c r="B8" s="89">
        <v>2.9000000000000001E-2</v>
      </c>
      <c r="C8" s="50">
        <v>4.3999999999999997E-2</v>
      </c>
    </row>
    <row r="9" spans="1:4" x14ac:dyDescent="0.25">
      <c r="A9" s="15" t="s">
        <v>80</v>
      </c>
      <c r="B9" s="89">
        <v>3.6999999999999998E-2</v>
      </c>
      <c r="C9" s="50">
        <v>3.5000000000000003E-2</v>
      </c>
    </row>
    <row r="10" spans="1:4" x14ac:dyDescent="0.25">
      <c r="A10" s="15" t="s">
        <v>81</v>
      </c>
      <c r="B10" s="89">
        <v>5.8000000000000003E-2</v>
      </c>
      <c r="C10" s="50">
        <v>6.3E-2</v>
      </c>
    </row>
    <row r="11" spans="1:4" x14ac:dyDescent="0.25">
      <c r="A11" s="15" t="s">
        <v>82</v>
      </c>
      <c r="B11" s="89">
        <v>2.1000000000000001E-2</v>
      </c>
      <c r="C11" s="50">
        <v>2.1999999999999999E-2</v>
      </c>
    </row>
    <row r="12" spans="1:4" x14ac:dyDescent="0.25">
      <c r="A12" s="15" t="s">
        <v>83</v>
      </c>
      <c r="B12" s="89">
        <v>1.7999999999999999E-2</v>
      </c>
      <c r="C12" s="50">
        <v>1.7999999999999999E-2</v>
      </c>
    </row>
    <row r="13" spans="1:4" x14ac:dyDescent="0.25">
      <c r="A13" s="15" t="s">
        <v>84</v>
      </c>
      <c r="B13" s="89">
        <v>8.2000000000000003E-2</v>
      </c>
      <c r="C13" s="50">
        <v>0.13200000000000001</v>
      </c>
    </row>
    <row r="14" spans="1:4" x14ac:dyDescent="0.25">
      <c r="A14" s="15" t="s">
        <v>85</v>
      </c>
      <c r="B14" s="89">
        <v>3.1E-2</v>
      </c>
      <c r="C14" s="50">
        <v>8.0000000000000002E-3</v>
      </c>
    </row>
    <row r="15" spans="1:4" x14ac:dyDescent="0.25">
      <c r="A15" s="15" t="s">
        <v>86</v>
      </c>
      <c r="B15" s="89">
        <v>0.214</v>
      </c>
      <c r="C15" s="50">
        <v>0.26300000000000001</v>
      </c>
    </row>
    <row r="16" spans="1:4" x14ac:dyDescent="0.25">
      <c r="A16" s="15" t="s">
        <v>87</v>
      </c>
      <c r="B16" s="89">
        <v>0.155</v>
      </c>
      <c r="C16" s="50">
        <v>3.2000000000000001E-2</v>
      </c>
    </row>
    <row r="17" spans="1:3" x14ac:dyDescent="0.25">
      <c r="A17" s="15" t="s">
        <v>88</v>
      </c>
      <c r="B17" s="89">
        <v>7.5999999999999998E-2</v>
      </c>
      <c r="C17" s="50">
        <v>6.4000000000000001E-2</v>
      </c>
    </row>
    <row r="18" spans="1:3" x14ac:dyDescent="0.25">
      <c r="A18" s="15" t="s">
        <v>89</v>
      </c>
      <c r="B18" s="89">
        <v>0.191</v>
      </c>
      <c r="C18" s="50">
        <v>0.13700000000000001</v>
      </c>
    </row>
    <row r="19" spans="1:3" ht="15.75" thickBot="1" x14ac:dyDescent="0.3">
      <c r="A19" s="17"/>
      <c r="B19" s="90">
        <f>SUM(B4:B18)</f>
        <v>1</v>
      </c>
      <c r="C19" s="51">
        <f>SUM(C4:C18)</f>
        <v>1</v>
      </c>
    </row>
    <row r="20" spans="1:3" x14ac:dyDescent="0.25">
      <c r="B20" s="88"/>
      <c r="C20" s="44"/>
    </row>
    <row r="21" spans="1:3" x14ac:dyDescent="0.25">
      <c r="B21" s="88"/>
      <c r="C21" s="44"/>
    </row>
    <row r="22" spans="1:3" x14ac:dyDescent="0.25">
      <c r="B22" s="88"/>
      <c r="C22" s="44"/>
    </row>
    <row r="23" spans="1:3" x14ac:dyDescent="0.25">
      <c r="B23" s="88"/>
      <c r="C23" s="44"/>
    </row>
    <row r="24" spans="1:3" x14ac:dyDescent="0.25">
      <c r="B24" s="88"/>
      <c r="C24" s="44"/>
    </row>
    <row r="25" spans="1:3" x14ac:dyDescent="0.25">
      <c r="B25" s="88"/>
      <c r="C25" s="44"/>
    </row>
    <row r="26" spans="1:3" x14ac:dyDescent="0.25">
      <c r="B26" s="88"/>
      <c r="C26" s="44"/>
    </row>
    <row r="27" spans="1:3" x14ac:dyDescent="0.25">
      <c r="B27" s="88"/>
      <c r="C27" s="44"/>
    </row>
    <row r="28" spans="1:3" x14ac:dyDescent="0.25">
      <c r="B28" s="88"/>
      <c r="C28" s="44"/>
    </row>
    <row r="29" spans="1:3" x14ac:dyDescent="0.25">
      <c r="B29" s="88"/>
      <c r="C29" s="44"/>
    </row>
    <row r="30" spans="1:3" x14ac:dyDescent="0.25">
      <c r="B30" s="88"/>
      <c r="C30" s="44"/>
    </row>
    <row r="31" spans="1:3" x14ac:dyDescent="0.25">
      <c r="B31" s="88"/>
      <c r="C31" s="44"/>
    </row>
    <row r="32" spans="1:3" x14ac:dyDescent="0.25">
      <c r="B32" s="88"/>
      <c r="C32" s="44"/>
    </row>
  </sheetData>
  <mergeCells count="1">
    <mergeCell ref="A1:D1"/>
  </mergeCells>
  <pageMargins left="0.7" right="0.7" top="0.75" bottom="0.75" header="0.3" footer="0.3"/>
  <pageSetup paperSize="9" scale="7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sqref="A1:I1"/>
    </sheetView>
  </sheetViews>
  <sheetFormatPr defaultRowHeight="15" x14ac:dyDescent="0.25"/>
  <cols>
    <col min="1" max="1" width="35.5703125" bestFit="1" customWidth="1"/>
    <col min="2" max="3" width="15.7109375" customWidth="1"/>
    <col min="4" max="4" width="17.5703125" bestFit="1" customWidth="1"/>
    <col min="5" max="10" width="15.7109375" customWidth="1"/>
  </cols>
  <sheetData>
    <row r="1" spans="1:10" x14ac:dyDescent="0.25">
      <c r="A1" s="205" t="s">
        <v>72</v>
      </c>
      <c r="B1" s="205"/>
      <c r="C1" s="205"/>
      <c r="D1" s="205"/>
      <c r="E1" s="205"/>
      <c r="F1" s="205"/>
      <c r="G1" s="205"/>
      <c r="H1" s="205"/>
      <c r="I1" s="205"/>
    </row>
    <row r="2" spans="1:10" s="103" customFormat="1" ht="13.5" thickBot="1" x14ac:dyDescent="0.3">
      <c r="A2" s="102" t="s">
        <v>103</v>
      </c>
    </row>
    <row r="3" spans="1:10" ht="15" customHeight="1" thickBot="1" x14ac:dyDescent="0.3">
      <c r="A3" s="147" t="s">
        <v>43</v>
      </c>
      <c r="B3" s="145" t="s">
        <v>39</v>
      </c>
      <c r="C3" s="145"/>
      <c r="D3" s="145"/>
      <c r="E3" s="145"/>
      <c r="F3" s="143" t="s">
        <v>70</v>
      </c>
      <c r="G3" s="143" t="s">
        <v>40</v>
      </c>
      <c r="H3" s="143" t="s">
        <v>71</v>
      </c>
      <c r="I3" s="143" t="s">
        <v>41</v>
      </c>
      <c r="J3" s="143" t="s">
        <v>42</v>
      </c>
    </row>
    <row r="4" spans="1:10" ht="25.5" customHeight="1" thickBot="1" x14ac:dyDescent="0.3">
      <c r="A4" s="148"/>
      <c r="B4" s="145" t="s">
        <v>44</v>
      </c>
      <c r="C4" s="145" t="s">
        <v>45</v>
      </c>
      <c r="D4" s="145" t="s">
        <v>46</v>
      </c>
      <c r="E4" s="145" t="s">
        <v>24</v>
      </c>
      <c r="F4" s="144"/>
      <c r="G4" s="144"/>
      <c r="H4" s="144"/>
      <c r="I4" s="144"/>
      <c r="J4" s="144"/>
    </row>
    <row r="5" spans="1:10" ht="58.5" customHeight="1" thickBot="1" x14ac:dyDescent="0.3">
      <c r="A5" s="148"/>
      <c r="B5" s="146"/>
      <c r="C5" s="146"/>
      <c r="D5" s="146"/>
      <c r="E5" s="146"/>
      <c r="F5" s="144"/>
      <c r="G5" s="144"/>
      <c r="H5" s="144"/>
      <c r="I5" s="144"/>
      <c r="J5" s="144"/>
    </row>
    <row r="6" spans="1:10" x14ac:dyDescent="0.25">
      <c r="A6" s="53" t="s">
        <v>47</v>
      </c>
      <c r="B6" s="57">
        <v>153</v>
      </c>
      <c r="C6" s="57">
        <v>25</v>
      </c>
      <c r="D6" s="57">
        <v>6</v>
      </c>
      <c r="E6" s="58">
        <v>184</v>
      </c>
      <c r="F6" s="63">
        <v>965</v>
      </c>
      <c r="G6" s="65">
        <v>19.067357512953368</v>
      </c>
      <c r="H6" s="65">
        <v>2.5368812905004825</v>
      </c>
      <c r="I6" s="65">
        <v>5.1428571428571388</v>
      </c>
      <c r="J6" s="66">
        <v>3.9548022598870034</v>
      </c>
    </row>
    <row r="7" spans="1:10" x14ac:dyDescent="0.25">
      <c r="A7" s="54" t="s">
        <v>48</v>
      </c>
      <c r="B7" s="59">
        <v>243</v>
      </c>
      <c r="C7" s="59">
        <v>26</v>
      </c>
      <c r="D7" s="59">
        <v>5</v>
      </c>
      <c r="E7" s="60">
        <v>274</v>
      </c>
      <c r="F7" s="64">
        <v>1467</v>
      </c>
      <c r="G7" s="67">
        <v>18.677573278800271</v>
      </c>
      <c r="H7" s="67">
        <v>3.7777471391148487</v>
      </c>
      <c r="I7" s="67">
        <v>-1.0830324909747304</v>
      </c>
      <c r="J7" s="68">
        <v>-4.5296167247386734</v>
      </c>
    </row>
    <row r="8" spans="1:10" x14ac:dyDescent="0.25">
      <c r="A8" s="54" t="s">
        <v>49</v>
      </c>
      <c r="B8" s="59">
        <v>27</v>
      </c>
      <c r="C8" s="59">
        <v>2</v>
      </c>
      <c r="D8" s="59" t="s">
        <v>50</v>
      </c>
      <c r="E8" s="60">
        <v>29</v>
      </c>
      <c r="F8" s="64">
        <v>182</v>
      </c>
      <c r="G8" s="69">
        <v>15.934065934065933</v>
      </c>
      <c r="H8" s="67">
        <v>0.39983455122018474</v>
      </c>
      <c r="I8" s="67">
        <v>-6.4516129032258078</v>
      </c>
      <c r="J8" s="68">
        <v>-17.142857142857139</v>
      </c>
    </row>
    <row r="9" spans="1:10" x14ac:dyDescent="0.25">
      <c r="A9" s="54" t="s">
        <v>51</v>
      </c>
      <c r="B9" s="59">
        <v>135</v>
      </c>
      <c r="C9" s="59">
        <v>9</v>
      </c>
      <c r="D9" s="59">
        <v>1</v>
      </c>
      <c r="E9" s="60">
        <v>145</v>
      </c>
      <c r="F9" s="64">
        <v>732</v>
      </c>
      <c r="G9" s="67">
        <v>19.808743169398905</v>
      </c>
      <c r="H9" s="67">
        <v>1.9991727561009236</v>
      </c>
      <c r="I9" s="67">
        <v>2.1126760563380316</v>
      </c>
      <c r="J9" s="68">
        <v>0.69444444444444287</v>
      </c>
    </row>
    <row r="10" spans="1:10" x14ac:dyDescent="0.25">
      <c r="A10" s="54" t="s">
        <v>52</v>
      </c>
      <c r="B10" s="59">
        <v>37</v>
      </c>
      <c r="C10" s="59">
        <v>7</v>
      </c>
      <c r="D10" s="59" t="s">
        <v>50</v>
      </c>
      <c r="E10" s="60">
        <v>44</v>
      </c>
      <c r="F10" s="64">
        <v>247</v>
      </c>
      <c r="G10" s="67">
        <v>17.813765182186234</v>
      </c>
      <c r="H10" s="67">
        <v>0.60664552598924582</v>
      </c>
      <c r="I10" s="67">
        <v>-4.3478260869565162</v>
      </c>
      <c r="J10" s="68">
        <v>-6.3829787234042499</v>
      </c>
    </row>
    <row r="11" spans="1:10" x14ac:dyDescent="0.25">
      <c r="A11" s="54" t="s">
        <v>53</v>
      </c>
      <c r="B11" s="59">
        <v>135</v>
      </c>
      <c r="C11" s="59">
        <v>21</v>
      </c>
      <c r="D11" s="59">
        <v>5</v>
      </c>
      <c r="E11" s="60">
        <v>161</v>
      </c>
      <c r="F11" s="64">
        <v>843</v>
      </c>
      <c r="G11" s="67">
        <v>19.098457888493474</v>
      </c>
      <c r="H11" s="67">
        <v>2.2197711291879223</v>
      </c>
      <c r="I11" s="67">
        <v>1.2578616352201237</v>
      </c>
      <c r="J11" s="68">
        <v>0.62500000000001421</v>
      </c>
    </row>
    <row r="12" spans="1:10" x14ac:dyDescent="0.25">
      <c r="A12" s="54" t="s">
        <v>54</v>
      </c>
      <c r="B12" s="59">
        <v>614</v>
      </c>
      <c r="C12" s="59">
        <v>161</v>
      </c>
      <c r="D12" s="59">
        <v>18</v>
      </c>
      <c r="E12" s="60">
        <v>793</v>
      </c>
      <c r="F12" s="64">
        <v>3431</v>
      </c>
      <c r="G12" s="70">
        <v>23.112795103468375</v>
      </c>
      <c r="H12" s="67">
        <v>10.933406866124361</v>
      </c>
      <c r="I12" s="67">
        <v>0.63451776649745284</v>
      </c>
      <c r="J12" s="68">
        <v>0</v>
      </c>
    </row>
    <row r="13" spans="1:10" x14ac:dyDescent="0.25">
      <c r="A13" s="54" t="s">
        <v>55</v>
      </c>
      <c r="B13" s="59">
        <v>126</v>
      </c>
      <c r="C13" s="59">
        <v>4</v>
      </c>
      <c r="D13" s="59">
        <v>6</v>
      </c>
      <c r="E13" s="60">
        <v>136</v>
      </c>
      <c r="F13" s="64">
        <v>744</v>
      </c>
      <c r="G13" s="67">
        <v>18.27956989247312</v>
      </c>
      <c r="H13" s="67">
        <v>1.8750861712394868</v>
      </c>
      <c r="I13" s="67">
        <v>-0.72992700729926696</v>
      </c>
      <c r="J13" s="68">
        <v>-5.5555555555555571</v>
      </c>
    </row>
    <row r="14" spans="1:10" x14ac:dyDescent="0.25">
      <c r="A14" s="54" t="s">
        <v>56</v>
      </c>
      <c r="B14" s="59">
        <v>94</v>
      </c>
      <c r="C14" s="59">
        <v>3</v>
      </c>
      <c r="D14" s="59">
        <v>3</v>
      </c>
      <c r="E14" s="60">
        <v>100</v>
      </c>
      <c r="F14" s="64">
        <v>604</v>
      </c>
      <c r="G14" s="67">
        <v>16.556291390728479</v>
      </c>
      <c r="H14" s="67">
        <v>1.3787398317937405</v>
      </c>
      <c r="I14" s="67">
        <v>0</v>
      </c>
      <c r="J14" s="68">
        <v>-2.9126213592232943</v>
      </c>
    </row>
    <row r="15" spans="1:10" x14ac:dyDescent="0.25">
      <c r="A15" s="54" t="s">
        <v>57</v>
      </c>
      <c r="B15" s="59">
        <v>884</v>
      </c>
      <c r="C15" s="59">
        <v>136</v>
      </c>
      <c r="D15" s="59">
        <v>29</v>
      </c>
      <c r="E15" s="60">
        <v>1049</v>
      </c>
      <c r="F15" s="64">
        <v>5242</v>
      </c>
      <c r="G15" s="67">
        <v>20.011446012972147</v>
      </c>
      <c r="H15" s="67">
        <v>14.462980835516337</v>
      </c>
      <c r="I15" s="67">
        <v>1.3526570048309168</v>
      </c>
      <c r="J15" s="68">
        <v>0.6717850287907936</v>
      </c>
    </row>
    <row r="16" spans="1:10" x14ac:dyDescent="0.25">
      <c r="A16" s="54" t="s">
        <v>58</v>
      </c>
      <c r="B16" s="59">
        <v>122</v>
      </c>
      <c r="C16" s="59">
        <v>15</v>
      </c>
      <c r="D16" s="59">
        <v>6</v>
      </c>
      <c r="E16" s="60">
        <v>143</v>
      </c>
      <c r="F16" s="64">
        <v>715</v>
      </c>
      <c r="G16" s="67">
        <v>20</v>
      </c>
      <c r="H16" s="67">
        <v>1.971597959465049</v>
      </c>
      <c r="I16" s="67">
        <v>-2.0547945205479436</v>
      </c>
      <c r="J16" s="68">
        <v>-6.5359477124183059</v>
      </c>
    </row>
    <row r="17" spans="1:10" x14ac:dyDescent="0.25">
      <c r="A17" s="54" t="s">
        <v>59</v>
      </c>
      <c r="B17" s="59">
        <v>510</v>
      </c>
      <c r="C17" s="59">
        <v>77</v>
      </c>
      <c r="D17" s="59">
        <v>20</v>
      </c>
      <c r="E17" s="60">
        <v>607</v>
      </c>
      <c r="F17" s="64">
        <v>2986</v>
      </c>
      <c r="G17" s="67">
        <v>20.328198258539853</v>
      </c>
      <c r="H17" s="67">
        <v>8.3689507789880047</v>
      </c>
      <c r="I17" s="67">
        <v>0.49668874172186861</v>
      </c>
      <c r="J17" s="68">
        <v>0.33057851239668423</v>
      </c>
    </row>
    <row r="18" spans="1:10" x14ac:dyDescent="0.25">
      <c r="A18" s="54" t="s">
        <v>60</v>
      </c>
      <c r="B18" s="59">
        <v>113</v>
      </c>
      <c r="C18" s="59">
        <v>8</v>
      </c>
      <c r="D18" s="59">
        <v>5</v>
      </c>
      <c r="E18" s="60">
        <v>126</v>
      </c>
      <c r="F18" s="64">
        <v>757</v>
      </c>
      <c r="G18" s="67">
        <v>16.6446499339498</v>
      </c>
      <c r="H18" s="67">
        <v>1.737212188060113</v>
      </c>
      <c r="I18" s="67">
        <v>0</v>
      </c>
      <c r="J18" s="68">
        <v>0</v>
      </c>
    </row>
    <row r="19" spans="1:10" x14ac:dyDescent="0.25">
      <c r="A19" s="54" t="s">
        <v>61</v>
      </c>
      <c r="B19" s="59">
        <v>2521</v>
      </c>
      <c r="C19" s="59">
        <v>399</v>
      </c>
      <c r="D19" s="59">
        <v>115</v>
      </c>
      <c r="E19" s="60">
        <v>3035</v>
      </c>
      <c r="F19" s="64">
        <v>13016</v>
      </c>
      <c r="G19" s="70">
        <v>23.317455439459128</v>
      </c>
      <c r="H19" s="67">
        <v>41.844753894940027</v>
      </c>
      <c r="I19" s="67">
        <v>0.59661915810407606</v>
      </c>
      <c r="J19" s="68">
        <v>0.79707738292927388</v>
      </c>
    </row>
    <row r="20" spans="1:10" x14ac:dyDescent="0.25">
      <c r="A20" s="54" t="s">
        <v>62</v>
      </c>
      <c r="B20" s="59">
        <v>75</v>
      </c>
      <c r="C20" s="59">
        <v>16</v>
      </c>
      <c r="D20" s="59">
        <v>1</v>
      </c>
      <c r="E20" s="60">
        <v>92</v>
      </c>
      <c r="F20" s="64">
        <v>466</v>
      </c>
      <c r="G20" s="67">
        <v>19.742489270386265</v>
      </c>
      <c r="H20" s="67">
        <v>1.2684406452502412</v>
      </c>
      <c r="I20" s="67">
        <v>0</v>
      </c>
      <c r="J20" s="68">
        <v>2.2222222222222143</v>
      </c>
    </row>
    <row r="21" spans="1:10" x14ac:dyDescent="0.25">
      <c r="A21" s="54" t="s">
        <v>63</v>
      </c>
      <c r="B21" s="59">
        <v>177</v>
      </c>
      <c r="C21" s="59">
        <v>30</v>
      </c>
      <c r="D21" s="59">
        <v>5</v>
      </c>
      <c r="E21" s="60">
        <v>212</v>
      </c>
      <c r="F21" s="64">
        <v>1087</v>
      </c>
      <c r="G21" s="67">
        <v>19.50321987120515</v>
      </c>
      <c r="H21" s="67">
        <v>2.9229284434027298</v>
      </c>
      <c r="I21" s="67">
        <v>7.0707070707070727</v>
      </c>
      <c r="J21" s="68">
        <v>1.4354066985645915</v>
      </c>
    </row>
    <row r="22" spans="1:10" x14ac:dyDescent="0.25">
      <c r="A22" s="54" t="s">
        <v>64</v>
      </c>
      <c r="B22" s="59">
        <v>42</v>
      </c>
      <c r="C22" s="59">
        <v>5</v>
      </c>
      <c r="D22" s="59">
        <v>3</v>
      </c>
      <c r="E22" s="60">
        <v>50</v>
      </c>
      <c r="F22" s="64">
        <v>273</v>
      </c>
      <c r="G22" s="67">
        <v>18.315018315018314</v>
      </c>
      <c r="H22" s="67">
        <v>0.68936991589687024</v>
      </c>
      <c r="I22" s="67">
        <v>0</v>
      </c>
      <c r="J22" s="68">
        <v>2.0408163265306172</v>
      </c>
    </row>
    <row r="23" spans="1:10" ht="15.75" thickBot="1" x14ac:dyDescent="0.3">
      <c r="A23" s="77" t="s">
        <v>65</v>
      </c>
      <c r="B23" s="78">
        <v>67</v>
      </c>
      <c r="C23" s="78">
        <v>5</v>
      </c>
      <c r="D23" s="78">
        <v>1</v>
      </c>
      <c r="E23" s="79">
        <v>73</v>
      </c>
      <c r="F23" s="80">
        <v>373</v>
      </c>
      <c r="G23" s="81">
        <v>19.571045576407506</v>
      </c>
      <c r="H23" s="81">
        <v>1.0064800772094307</v>
      </c>
      <c r="I23" s="81">
        <v>-2.6666666666666572</v>
      </c>
      <c r="J23" s="82">
        <v>2.816901408450704</v>
      </c>
    </row>
    <row r="24" spans="1:10" x14ac:dyDescent="0.25">
      <c r="A24" s="83" t="s">
        <v>66</v>
      </c>
      <c r="B24" s="84">
        <v>6075</v>
      </c>
      <c r="C24" s="84">
        <v>949</v>
      </c>
      <c r="D24" s="84">
        <v>229</v>
      </c>
      <c r="E24" s="84">
        <v>7253</v>
      </c>
      <c r="F24" s="85">
        <v>34130</v>
      </c>
      <c r="G24" s="86">
        <v>21.251098740111338</v>
      </c>
      <c r="H24" s="86">
        <v>100</v>
      </c>
      <c r="I24" s="86">
        <v>0.76410113920533718</v>
      </c>
      <c r="J24" s="87">
        <v>9.6605023461222572E-2</v>
      </c>
    </row>
    <row r="25" spans="1:10" x14ac:dyDescent="0.25">
      <c r="A25" s="55" t="s">
        <v>67</v>
      </c>
      <c r="B25" s="61">
        <v>69953</v>
      </c>
      <c r="C25" s="61">
        <v>11899</v>
      </c>
      <c r="D25" s="61">
        <v>3476</v>
      </c>
      <c r="E25" s="61">
        <v>85328</v>
      </c>
      <c r="F25" s="61">
        <v>400680</v>
      </c>
      <c r="G25" s="71">
        <v>21.295797144853747</v>
      </c>
      <c r="H25" s="73" t="s">
        <v>68</v>
      </c>
      <c r="I25" s="71">
        <v>1.2350659057743201</v>
      </c>
      <c r="J25" s="72">
        <v>0.76285397132802757</v>
      </c>
    </row>
    <row r="26" spans="1:10" ht="15.75" thickBot="1" x14ac:dyDescent="0.3">
      <c r="A26" s="56" t="s">
        <v>69</v>
      </c>
      <c r="B26" s="62">
        <v>977099</v>
      </c>
      <c r="C26" s="62">
        <v>156262</v>
      </c>
      <c r="D26" s="62">
        <v>38616</v>
      </c>
      <c r="E26" s="62">
        <v>1171977</v>
      </c>
      <c r="F26" s="62">
        <v>5164831</v>
      </c>
      <c r="G26" s="74">
        <v>22.691487872497667</v>
      </c>
      <c r="H26" s="75" t="s">
        <v>68</v>
      </c>
      <c r="I26" s="74">
        <v>0.62626482914234316</v>
      </c>
      <c r="J26" s="76">
        <v>0.65729126944047778</v>
      </c>
    </row>
  </sheetData>
  <mergeCells count="12">
    <mergeCell ref="A1:I1"/>
    <mergeCell ref="A3:A5"/>
    <mergeCell ref="B3:E3"/>
    <mergeCell ref="F3:F5"/>
    <mergeCell ref="G3:G5"/>
    <mergeCell ref="H3:H5"/>
    <mergeCell ref="I3:I5"/>
    <mergeCell ref="J3:J5"/>
    <mergeCell ref="B4:B5"/>
    <mergeCell ref="C4:C5"/>
    <mergeCell ref="D4:D5"/>
    <mergeCell ref="E4:E5"/>
  </mergeCells>
  <pageMargins left="0.7" right="0.7" top="0.75" bottom="0.75" header="0.3" footer="0.3"/>
  <pageSetup paperSize="9"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sqref="A1:H1"/>
    </sheetView>
  </sheetViews>
  <sheetFormatPr defaultRowHeight="15" x14ac:dyDescent="0.25"/>
  <cols>
    <col min="3" max="3" width="10.85546875" customWidth="1"/>
    <col min="4" max="4" width="11" customWidth="1"/>
  </cols>
  <sheetData>
    <row r="1" spans="1:9" s="96" customFormat="1" ht="32.25" customHeight="1" x14ac:dyDescent="0.25">
      <c r="A1" s="139" t="s">
        <v>91</v>
      </c>
      <c r="B1" s="139"/>
      <c r="C1" s="139"/>
      <c r="D1" s="139"/>
      <c r="E1" s="139"/>
      <c r="F1" s="139"/>
      <c r="G1" s="139"/>
      <c r="H1" s="139"/>
      <c r="I1" s="204"/>
    </row>
    <row r="2" spans="1:9" s="103" customFormat="1" ht="13.5" thickBot="1" x14ac:dyDescent="0.3">
      <c r="A2" s="102" t="s">
        <v>104</v>
      </c>
    </row>
    <row r="3" spans="1:9" s="96" customFormat="1" ht="38.25" customHeight="1" thickBot="1" x14ac:dyDescent="0.3">
      <c r="A3" s="151"/>
      <c r="B3" s="152"/>
      <c r="C3" s="149" t="s">
        <v>92</v>
      </c>
      <c r="D3" s="149"/>
      <c r="E3" s="149"/>
      <c r="F3" s="150" t="s">
        <v>96</v>
      </c>
      <c r="G3" s="150"/>
      <c r="H3" s="150"/>
    </row>
    <row r="4" spans="1:9" ht="30.75" thickBot="1" x14ac:dyDescent="0.3">
      <c r="A4" s="101" t="s">
        <v>98</v>
      </c>
      <c r="B4" s="101" t="s">
        <v>97</v>
      </c>
      <c r="C4" s="101" t="s">
        <v>99</v>
      </c>
      <c r="D4" s="101" t="s">
        <v>100</v>
      </c>
      <c r="E4" s="101" t="s">
        <v>95</v>
      </c>
      <c r="F4" s="101" t="s">
        <v>93</v>
      </c>
      <c r="G4" s="101" t="s">
        <v>94</v>
      </c>
      <c r="H4" s="101" t="s">
        <v>95</v>
      </c>
    </row>
    <row r="5" spans="1:9" x14ac:dyDescent="0.25">
      <c r="A5" s="48" t="s">
        <v>13</v>
      </c>
      <c r="B5" s="98">
        <v>2019</v>
      </c>
      <c r="C5" s="98">
        <v>13947</v>
      </c>
      <c r="D5" s="98">
        <v>37611</v>
      </c>
      <c r="E5" s="98">
        <v>51558</v>
      </c>
      <c r="F5" s="99">
        <v>0.27051088094961012</v>
      </c>
      <c r="G5" s="99">
        <v>0.72948911905038982</v>
      </c>
      <c r="H5" s="49">
        <v>1</v>
      </c>
    </row>
    <row r="6" spans="1:9" x14ac:dyDescent="0.25">
      <c r="A6" s="15" t="s">
        <v>13</v>
      </c>
      <c r="B6" s="1">
        <v>2020</v>
      </c>
      <c r="C6" s="1">
        <v>9565</v>
      </c>
      <c r="D6" s="1">
        <v>32812</v>
      </c>
      <c r="E6" s="1">
        <v>42377</v>
      </c>
      <c r="F6" s="97">
        <v>0.22571206078769143</v>
      </c>
      <c r="G6" s="97">
        <v>0.77428793921230854</v>
      </c>
      <c r="H6" s="50">
        <v>1</v>
      </c>
    </row>
    <row r="7" spans="1:9" ht="15.75" thickBot="1" x14ac:dyDescent="0.3">
      <c r="A7" s="17" t="s">
        <v>13</v>
      </c>
      <c r="B7" s="18">
        <v>2021</v>
      </c>
      <c r="C7" s="18">
        <v>14774</v>
      </c>
      <c r="D7" s="18">
        <v>37662</v>
      </c>
      <c r="E7" s="18">
        <v>52436</v>
      </c>
      <c r="F7" s="100">
        <v>0.28175299412617288</v>
      </c>
      <c r="G7" s="100">
        <v>0.71824700587382717</v>
      </c>
      <c r="H7" s="51">
        <v>1</v>
      </c>
    </row>
    <row r="8" spans="1:9" x14ac:dyDescent="0.25">
      <c r="A8" s="48" t="s">
        <v>12</v>
      </c>
      <c r="B8" s="98">
        <v>2019</v>
      </c>
      <c r="C8" s="98">
        <v>1879</v>
      </c>
      <c r="D8" s="98">
        <v>3568</v>
      </c>
      <c r="E8" s="98">
        <v>5447</v>
      </c>
      <c r="F8" s="99">
        <v>0.34496052873141181</v>
      </c>
      <c r="G8" s="99">
        <v>0.65503947126858819</v>
      </c>
      <c r="H8" s="49">
        <v>1</v>
      </c>
    </row>
    <row r="9" spans="1:9" x14ac:dyDescent="0.25">
      <c r="A9" s="15" t="s">
        <v>12</v>
      </c>
      <c r="B9" s="1">
        <v>2020</v>
      </c>
      <c r="C9" s="1">
        <v>1190</v>
      </c>
      <c r="D9" s="1">
        <v>2984</v>
      </c>
      <c r="E9" s="1">
        <v>4174</v>
      </c>
      <c r="F9" s="97">
        <v>0.28509822712026833</v>
      </c>
      <c r="G9" s="97">
        <v>0.71490177287973167</v>
      </c>
      <c r="H9" s="50">
        <v>1</v>
      </c>
    </row>
    <row r="10" spans="1:9" ht="15.75" thickBot="1" x14ac:dyDescent="0.3">
      <c r="A10" s="17" t="s">
        <v>12</v>
      </c>
      <c r="B10" s="18">
        <v>2021</v>
      </c>
      <c r="C10" s="18">
        <v>1774</v>
      </c>
      <c r="D10" s="18">
        <v>3371</v>
      </c>
      <c r="E10" s="18">
        <v>5145</v>
      </c>
      <c r="F10" s="100">
        <v>0.34480077745383869</v>
      </c>
      <c r="G10" s="100">
        <v>0.65519922254616136</v>
      </c>
      <c r="H10" s="51">
        <v>1</v>
      </c>
    </row>
    <row r="11" spans="1:9" x14ac:dyDescent="0.25">
      <c r="A11" s="48" t="s">
        <v>11</v>
      </c>
      <c r="B11" s="98">
        <v>2019</v>
      </c>
      <c r="C11" s="98">
        <v>108</v>
      </c>
      <c r="D11" s="98">
        <v>282</v>
      </c>
      <c r="E11" s="98">
        <v>390</v>
      </c>
      <c r="F11" s="99">
        <v>0.27692307692307694</v>
      </c>
      <c r="G11" s="99">
        <v>0.72307692307692306</v>
      </c>
      <c r="H11" s="49">
        <v>1</v>
      </c>
    </row>
    <row r="12" spans="1:9" x14ac:dyDescent="0.25">
      <c r="A12" s="15" t="s">
        <v>11</v>
      </c>
      <c r="B12" s="1">
        <v>2020</v>
      </c>
      <c r="C12" s="1">
        <v>84</v>
      </c>
      <c r="D12" s="1">
        <v>255</v>
      </c>
      <c r="E12" s="1">
        <v>339</v>
      </c>
      <c r="F12" s="97">
        <v>0.24778761061946902</v>
      </c>
      <c r="G12" s="97">
        <v>0.75221238938053092</v>
      </c>
      <c r="H12" s="50">
        <v>1</v>
      </c>
    </row>
    <row r="13" spans="1:9" x14ac:dyDescent="0.25">
      <c r="A13" s="15" t="s">
        <v>11</v>
      </c>
      <c r="B13" s="1">
        <v>2021</v>
      </c>
      <c r="C13" s="1">
        <v>167</v>
      </c>
      <c r="D13" s="1">
        <v>254</v>
      </c>
      <c r="E13" s="1">
        <v>421</v>
      </c>
      <c r="F13" s="97">
        <v>0.39667458432304037</v>
      </c>
      <c r="G13" s="97">
        <v>0.60332541567695963</v>
      </c>
      <c r="H13" s="50">
        <v>1</v>
      </c>
    </row>
    <row r="14" spans="1:9" ht="15.75" thickBot="1" x14ac:dyDescent="0.3">
      <c r="A14" s="17" t="s">
        <v>11</v>
      </c>
      <c r="B14" s="18">
        <v>2022</v>
      </c>
      <c r="C14" s="18">
        <v>153</v>
      </c>
      <c r="D14" s="18">
        <v>282</v>
      </c>
      <c r="E14" s="18">
        <v>435</v>
      </c>
      <c r="F14" s="100">
        <v>0.35172413793103446</v>
      </c>
      <c r="G14" s="100">
        <v>0.64827586206896548</v>
      </c>
      <c r="H14" s="51">
        <v>1</v>
      </c>
    </row>
  </sheetData>
  <mergeCells count="4">
    <mergeCell ref="C3:E3"/>
    <mergeCell ref="F3:H3"/>
    <mergeCell ref="A3:B3"/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zoomScaleNormal="100" workbookViewId="0">
      <selection activeCell="A2" sqref="A2:XFD2"/>
    </sheetView>
  </sheetViews>
  <sheetFormatPr defaultRowHeight="15" x14ac:dyDescent="0.25"/>
  <sheetData>
    <row r="1" spans="1:21" ht="31.5" customHeight="1" x14ac:dyDescent="0.25">
      <c r="A1" s="122" t="s">
        <v>15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21" s="103" customFormat="1" ht="13.5" thickBot="1" x14ac:dyDescent="0.3">
      <c r="A2" s="102" t="s">
        <v>101</v>
      </c>
    </row>
    <row r="3" spans="1:21" x14ac:dyDescent="0.25">
      <c r="A3" s="14"/>
      <c r="B3" s="124" t="s">
        <v>11</v>
      </c>
      <c r="C3" s="125"/>
      <c r="D3" s="125"/>
      <c r="E3" s="126"/>
      <c r="F3" s="127" t="s">
        <v>12</v>
      </c>
      <c r="G3" s="128"/>
      <c r="H3" s="128"/>
      <c r="I3" s="124"/>
      <c r="J3" s="127" t="s">
        <v>13</v>
      </c>
      <c r="K3" s="128"/>
      <c r="L3" s="128"/>
      <c r="M3" s="129"/>
    </row>
    <row r="4" spans="1:21" x14ac:dyDescent="0.25">
      <c r="A4" s="15"/>
      <c r="B4" s="1">
        <v>2018</v>
      </c>
      <c r="C4" s="1">
        <v>2019</v>
      </c>
      <c r="D4" s="1">
        <v>2020</v>
      </c>
      <c r="E4" s="16">
        <v>2021</v>
      </c>
      <c r="F4" s="15">
        <v>2018</v>
      </c>
      <c r="G4" s="1">
        <v>2019</v>
      </c>
      <c r="H4" s="1">
        <v>2020</v>
      </c>
      <c r="I4" s="20">
        <v>2021</v>
      </c>
      <c r="J4" s="15">
        <v>2018</v>
      </c>
      <c r="K4" s="1">
        <v>2019</v>
      </c>
      <c r="L4" s="1">
        <v>2020</v>
      </c>
      <c r="M4" s="16">
        <v>2021</v>
      </c>
    </row>
    <row r="5" spans="1:21" x14ac:dyDescent="0.25">
      <c r="A5" s="15" t="s">
        <v>0</v>
      </c>
      <c r="B5" s="1">
        <v>42.7</v>
      </c>
      <c r="C5" s="1">
        <v>38.6</v>
      </c>
      <c r="D5" s="1">
        <v>37.5</v>
      </c>
      <c r="E5" s="16">
        <v>42.5</v>
      </c>
      <c r="F5" s="15">
        <v>45.3</v>
      </c>
      <c r="G5" s="1">
        <v>45.7</v>
      </c>
      <c r="H5" s="1">
        <v>43.5</v>
      </c>
      <c r="I5" s="20">
        <v>42.5</v>
      </c>
      <c r="J5" s="15">
        <v>34.9</v>
      </c>
      <c r="K5" s="1">
        <v>35.799999999999997</v>
      </c>
      <c r="L5" s="1">
        <v>34.1</v>
      </c>
      <c r="M5" s="16">
        <v>35.5</v>
      </c>
    </row>
    <row r="6" spans="1:21" x14ac:dyDescent="0.25">
      <c r="A6" s="15" t="s">
        <v>1</v>
      </c>
      <c r="B6" s="1">
        <v>31.4</v>
      </c>
      <c r="C6" s="1">
        <v>42.5</v>
      </c>
      <c r="D6" s="1">
        <v>35.299999999999997</v>
      </c>
      <c r="E6" s="16">
        <v>36.1</v>
      </c>
      <c r="F6" s="15">
        <v>32.5</v>
      </c>
      <c r="G6" s="1">
        <v>35.6</v>
      </c>
      <c r="H6" s="1">
        <v>31.7</v>
      </c>
      <c r="I6" s="20">
        <v>32.700000000000003</v>
      </c>
      <c r="J6" s="15">
        <v>26.4</v>
      </c>
      <c r="K6" s="1">
        <v>27.4</v>
      </c>
      <c r="L6" s="1">
        <v>24.7</v>
      </c>
      <c r="M6" s="16">
        <v>26.4</v>
      </c>
    </row>
    <row r="7" spans="1:21" x14ac:dyDescent="0.25">
      <c r="A7" s="15" t="s">
        <v>2</v>
      </c>
      <c r="B7" s="1">
        <v>37.200000000000003</v>
      </c>
      <c r="C7" s="1">
        <v>40.5</v>
      </c>
      <c r="D7" s="1">
        <v>36.4</v>
      </c>
      <c r="E7" s="16">
        <v>39.4</v>
      </c>
      <c r="F7" s="15">
        <v>39.1</v>
      </c>
      <c r="G7" s="1">
        <v>40.799999999999997</v>
      </c>
      <c r="H7" s="1">
        <v>37.799999999999997</v>
      </c>
      <c r="I7" s="20">
        <v>37.799999999999997</v>
      </c>
      <c r="J7" s="15">
        <v>30.8</v>
      </c>
      <c r="K7" s="1">
        <v>31.7</v>
      </c>
      <c r="L7" s="1">
        <v>29.5</v>
      </c>
      <c r="M7" s="16">
        <v>31.1</v>
      </c>
    </row>
    <row r="8" spans="1:21" ht="15.75" thickBot="1" x14ac:dyDescent="0.3">
      <c r="A8" s="17" t="s">
        <v>3</v>
      </c>
      <c r="B8" s="18">
        <f>B6-B5</f>
        <v>-11.300000000000004</v>
      </c>
      <c r="C8" s="18">
        <f t="shared" ref="C8:M8" si="0">C6-C5</f>
        <v>3.8999999999999986</v>
      </c>
      <c r="D8" s="18">
        <f t="shared" si="0"/>
        <v>-2.2000000000000028</v>
      </c>
      <c r="E8" s="19">
        <f t="shared" si="0"/>
        <v>-6.3999999999999986</v>
      </c>
      <c r="F8" s="18">
        <f>F6-F5</f>
        <v>-12.799999999999997</v>
      </c>
      <c r="G8" s="18">
        <f t="shared" si="0"/>
        <v>-10.100000000000001</v>
      </c>
      <c r="H8" s="18">
        <f t="shared" si="0"/>
        <v>-11.8</v>
      </c>
      <c r="I8" s="21">
        <f t="shared" si="0"/>
        <v>-9.7999999999999972</v>
      </c>
      <c r="J8" s="18">
        <f>J6-J5</f>
        <v>-8.5</v>
      </c>
      <c r="K8" s="18">
        <f t="shared" si="0"/>
        <v>-8.3999999999999986</v>
      </c>
      <c r="L8" s="18">
        <f t="shared" si="0"/>
        <v>-9.4000000000000021</v>
      </c>
      <c r="M8" s="19">
        <f t="shared" si="0"/>
        <v>-9.1000000000000014</v>
      </c>
    </row>
    <row r="13" spans="1:21" x14ac:dyDescent="0.25"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</sheetData>
  <mergeCells count="4">
    <mergeCell ref="B3:E3"/>
    <mergeCell ref="F3:I3"/>
    <mergeCell ref="J3:M3"/>
    <mergeCell ref="A1:M1"/>
  </mergeCells>
  <pageMargins left="0.7" right="0.7" top="0.75" bottom="0.75" header="0.3" footer="0.3"/>
  <pageSetup paperSize="9"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Normal="100" workbookViewId="0">
      <selection activeCell="A2" sqref="A2:XFD2"/>
    </sheetView>
  </sheetViews>
  <sheetFormatPr defaultRowHeight="15" x14ac:dyDescent="0.25"/>
  <sheetData>
    <row r="1" spans="1:13" ht="36" customHeight="1" x14ac:dyDescent="0.25">
      <c r="A1" s="122" t="s">
        <v>16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s="103" customFormat="1" ht="13.5" thickBot="1" x14ac:dyDescent="0.3">
      <c r="A2" s="102" t="s">
        <v>101</v>
      </c>
    </row>
    <row r="3" spans="1:13" x14ac:dyDescent="0.25">
      <c r="A3" s="14"/>
      <c r="B3" s="124" t="s">
        <v>11</v>
      </c>
      <c r="C3" s="125"/>
      <c r="D3" s="125"/>
      <c r="E3" s="126"/>
      <c r="F3" s="127" t="s">
        <v>12</v>
      </c>
      <c r="G3" s="128"/>
      <c r="H3" s="128"/>
      <c r="I3" s="124"/>
      <c r="J3" s="127" t="s">
        <v>13</v>
      </c>
      <c r="K3" s="128"/>
      <c r="L3" s="128"/>
      <c r="M3" s="129"/>
    </row>
    <row r="4" spans="1:13" x14ac:dyDescent="0.25">
      <c r="A4" s="15"/>
      <c r="B4" s="1">
        <v>2018</v>
      </c>
      <c r="C4" s="1">
        <v>2019</v>
      </c>
      <c r="D4" s="1">
        <v>2020</v>
      </c>
      <c r="E4" s="16">
        <v>2021</v>
      </c>
      <c r="F4" s="15">
        <v>2018</v>
      </c>
      <c r="G4" s="1">
        <v>2019</v>
      </c>
      <c r="H4" s="1">
        <v>2020</v>
      </c>
      <c r="I4" s="20">
        <v>2021</v>
      </c>
      <c r="J4" s="15">
        <v>2018</v>
      </c>
      <c r="K4" s="1">
        <v>2019</v>
      </c>
      <c r="L4" s="1">
        <v>2020</v>
      </c>
      <c r="M4" s="16">
        <v>2021</v>
      </c>
    </row>
    <row r="5" spans="1:13" x14ac:dyDescent="0.25">
      <c r="A5" s="15" t="s">
        <v>0</v>
      </c>
      <c r="B5" s="1">
        <v>4.0999999999999996</v>
      </c>
      <c r="C5" s="1">
        <v>3.1</v>
      </c>
      <c r="D5" s="1">
        <v>4.7</v>
      </c>
      <c r="E5" s="16">
        <v>4.5999999999999996</v>
      </c>
      <c r="F5" s="15">
        <v>4.5999999999999996</v>
      </c>
      <c r="G5" s="1">
        <v>4.7</v>
      </c>
      <c r="H5" s="1">
        <v>5</v>
      </c>
      <c r="I5" s="20">
        <v>4</v>
      </c>
      <c r="J5" s="15">
        <v>9.6999999999999993</v>
      </c>
      <c r="K5" s="1">
        <v>9.1</v>
      </c>
      <c r="L5" s="1">
        <v>8.6</v>
      </c>
      <c r="M5" s="16">
        <v>8.6999999999999993</v>
      </c>
    </row>
    <row r="6" spans="1:13" x14ac:dyDescent="0.25">
      <c r="A6" s="15" t="s">
        <v>1</v>
      </c>
      <c r="B6" s="1">
        <v>7.8</v>
      </c>
      <c r="C6" s="1">
        <v>6.3</v>
      </c>
      <c r="D6" s="1">
        <v>9.4</v>
      </c>
      <c r="E6" s="16">
        <v>8.1999999999999993</v>
      </c>
      <c r="F6" s="15">
        <v>7.3</v>
      </c>
      <c r="G6" s="1">
        <v>6.6</v>
      </c>
      <c r="H6" s="1">
        <v>7</v>
      </c>
      <c r="I6" s="20">
        <v>7.2</v>
      </c>
      <c r="J6" s="15">
        <v>11.7</v>
      </c>
      <c r="K6" s="1">
        <v>11.1</v>
      </c>
      <c r="L6" s="1">
        <v>10.4</v>
      </c>
      <c r="M6" s="16">
        <v>10.6</v>
      </c>
    </row>
    <row r="7" spans="1:13" x14ac:dyDescent="0.25">
      <c r="A7" s="15" t="s">
        <v>2</v>
      </c>
      <c r="B7" s="1">
        <v>5.8</v>
      </c>
      <c r="C7" s="1">
        <v>4.5999999999999996</v>
      </c>
      <c r="D7" s="1">
        <v>6.9</v>
      </c>
      <c r="E7" s="16">
        <v>6.2</v>
      </c>
      <c r="F7" s="15">
        <v>5.8</v>
      </c>
      <c r="G7" s="1">
        <v>5.6</v>
      </c>
      <c r="H7" s="1">
        <v>5.9</v>
      </c>
      <c r="I7" s="20">
        <v>5.5</v>
      </c>
      <c r="J7" s="15">
        <v>10.6</v>
      </c>
      <c r="K7" s="1">
        <v>9.9</v>
      </c>
      <c r="L7" s="1">
        <v>9.3000000000000007</v>
      </c>
      <c r="M7" s="16">
        <v>9.5</v>
      </c>
    </row>
    <row r="8" spans="1:13" ht="15.75" thickBot="1" x14ac:dyDescent="0.3">
      <c r="A8" s="17" t="s">
        <v>3</v>
      </c>
      <c r="B8" s="18">
        <f>B6-B5</f>
        <v>3.7</v>
      </c>
      <c r="C8" s="18">
        <f t="shared" ref="C8:M8" si="0">C6-C5</f>
        <v>3.1999999999999997</v>
      </c>
      <c r="D8" s="18">
        <f t="shared" si="0"/>
        <v>4.7</v>
      </c>
      <c r="E8" s="19">
        <f t="shared" si="0"/>
        <v>3.5999999999999996</v>
      </c>
      <c r="F8" s="18">
        <f>F6-F5</f>
        <v>2.7</v>
      </c>
      <c r="G8" s="18">
        <f t="shared" si="0"/>
        <v>1.8999999999999995</v>
      </c>
      <c r="H8" s="18">
        <f t="shared" si="0"/>
        <v>2</v>
      </c>
      <c r="I8" s="19">
        <f t="shared" si="0"/>
        <v>3.2</v>
      </c>
      <c r="J8" s="18">
        <f>J6-J5</f>
        <v>2</v>
      </c>
      <c r="K8" s="18">
        <f t="shared" si="0"/>
        <v>2</v>
      </c>
      <c r="L8" s="18">
        <f t="shared" si="0"/>
        <v>1.8000000000000007</v>
      </c>
      <c r="M8" s="19">
        <f t="shared" si="0"/>
        <v>1.9000000000000004</v>
      </c>
    </row>
  </sheetData>
  <mergeCells count="4">
    <mergeCell ref="A1:M1"/>
    <mergeCell ref="B3:E3"/>
    <mergeCell ref="F3:I3"/>
    <mergeCell ref="J3:M3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Normal="100" workbookViewId="0">
      <selection sqref="A1:M1"/>
    </sheetView>
  </sheetViews>
  <sheetFormatPr defaultRowHeight="15" x14ac:dyDescent="0.25"/>
  <sheetData>
    <row r="1" spans="1:13" ht="37.5" customHeight="1" x14ac:dyDescent="0.25">
      <c r="A1" s="122" t="s">
        <v>17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s="103" customFormat="1" ht="13.5" thickBot="1" x14ac:dyDescent="0.3">
      <c r="A2" s="102" t="s">
        <v>101</v>
      </c>
    </row>
    <row r="3" spans="1:13" x14ac:dyDescent="0.25">
      <c r="A3" s="14"/>
      <c r="B3" s="124" t="s">
        <v>11</v>
      </c>
      <c r="C3" s="125"/>
      <c r="D3" s="125"/>
      <c r="E3" s="126"/>
      <c r="F3" s="127" t="s">
        <v>12</v>
      </c>
      <c r="G3" s="128"/>
      <c r="H3" s="128"/>
      <c r="I3" s="124"/>
      <c r="J3" s="127" t="s">
        <v>13</v>
      </c>
      <c r="K3" s="128"/>
      <c r="L3" s="128"/>
      <c r="M3" s="129"/>
    </row>
    <row r="4" spans="1:13" x14ac:dyDescent="0.25">
      <c r="A4" s="15"/>
      <c r="B4" s="1">
        <v>2018</v>
      </c>
      <c r="C4" s="1">
        <v>2019</v>
      </c>
      <c r="D4" s="1">
        <v>2020</v>
      </c>
      <c r="E4" s="16">
        <v>2021</v>
      </c>
      <c r="F4" s="15">
        <v>2018</v>
      </c>
      <c r="G4" s="1">
        <v>2019</v>
      </c>
      <c r="H4" s="1">
        <v>2020</v>
      </c>
      <c r="I4" s="20">
        <v>2021</v>
      </c>
      <c r="J4" s="15">
        <v>2018</v>
      </c>
      <c r="K4" s="1">
        <v>2019</v>
      </c>
      <c r="L4" s="1">
        <v>2020</v>
      </c>
      <c r="M4" s="16">
        <v>2021</v>
      </c>
    </row>
    <row r="5" spans="1:13" x14ac:dyDescent="0.25">
      <c r="A5" s="15" t="s">
        <v>0</v>
      </c>
      <c r="B5" s="1">
        <v>7</v>
      </c>
      <c r="C5" s="1">
        <v>6.4</v>
      </c>
      <c r="D5" s="1">
        <v>12.6</v>
      </c>
      <c r="E5" s="16">
        <v>10.6</v>
      </c>
      <c r="F5" s="15">
        <v>8.1</v>
      </c>
      <c r="G5" s="1">
        <v>9.6</v>
      </c>
      <c r="H5" s="1">
        <v>10.5</v>
      </c>
      <c r="I5" s="20">
        <v>8.3000000000000007</v>
      </c>
      <c r="J5" s="15">
        <v>18.399999999999999</v>
      </c>
      <c r="K5" s="1">
        <v>17.100000000000001</v>
      </c>
      <c r="L5" s="1">
        <v>16.899999999999999</v>
      </c>
      <c r="M5" s="16">
        <v>16.7</v>
      </c>
    </row>
    <row r="6" spans="1:13" x14ac:dyDescent="0.25">
      <c r="A6" s="15" t="s">
        <v>1</v>
      </c>
      <c r="B6" s="1">
        <v>16.2</v>
      </c>
      <c r="C6" s="1">
        <v>13</v>
      </c>
      <c r="D6" s="1">
        <v>13.3</v>
      </c>
      <c r="E6" s="16">
        <v>13.4</v>
      </c>
      <c r="F6" s="15">
        <v>13.1</v>
      </c>
      <c r="G6" s="1">
        <v>12.9</v>
      </c>
      <c r="H6" s="1">
        <v>14.4</v>
      </c>
      <c r="I6" s="20">
        <v>13.8</v>
      </c>
      <c r="J6" s="15">
        <v>21.5</v>
      </c>
      <c r="K6" s="1">
        <v>19.8</v>
      </c>
      <c r="L6" s="1">
        <v>19.399999999999999</v>
      </c>
      <c r="M6" s="16">
        <v>19.399999999999999</v>
      </c>
    </row>
    <row r="7" spans="1:13" x14ac:dyDescent="0.25">
      <c r="A7" s="15" t="s">
        <v>2</v>
      </c>
      <c r="B7" s="1">
        <v>11</v>
      </c>
      <c r="C7" s="1">
        <v>9.5</v>
      </c>
      <c r="D7" s="1">
        <v>12.9</v>
      </c>
      <c r="E7" s="16">
        <v>11.8</v>
      </c>
      <c r="F7" s="15">
        <v>10.4</v>
      </c>
      <c r="G7" s="1">
        <v>11.1</v>
      </c>
      <c r="H7" s="1">
        <v>12.2</v>
      </c>
      <c r="I7" s="20">
        <v>10.7</v>
      </c>
      <c r="J7" s="15">
        <v>19.7</v>
      </c>
      <c r="K7" s="1">
        <v>18.2</v>
      </c>
      <c r="L7" s="1">
        <v>17.899999999999999</v>
      </c>
      <c r="M7" s="16">
        <v>17.899999999999999</v>
      </c>
    </row>
    <row r="8" spans="1:13" ht="15.75" thickBot="1" x14ac:dyDescent="0.3">
      <c r="A8" s="17" t="s">
        <v>3</v>
      </c>
      <c r="B8" s="18">
        <f>B6-B5</f>
        <v>9.1999999999999993</v>
      </c>
      <c r="C8" s="18">
        <f t="shared" ref="C8:M8" si="0">C6-C5</f>
        <v>6.6</v>
      </c>
      <c r="D8" s="18">
        <f t="shared" si="0"/>
        <v>0.70000000000000107</v>
      </c>
      <c r="E8" s="19">
        <f t="shared" si="0"/>
        <v>2.8000000000000007</v>
      </c>
      <c r="F8" s="18">
        <f>F6-F5</f>
        <v>5</v>
      </c>
      <c r="G8" s="18">
        <f t="shared" si="0"/>
        <v>3.3000000000000007</v>
      </c>
      <c r="H8" s="18">
        <f t="shared" si="0"/>
        <v>3.9000000000000004</v>
      </c>
      <c r="I8" s="19">
        <f t="shared" si="0"/>
        <v>5.5</v>
      </c>
      <c r="J8" s="18">
        <f>J6-J5</f>
        <v>3.1000000000000014</v>
      </c>
      <c r="K8" s="18">
        <f t="shared" si="0"/>
        <v>2.6999999999999993</v>
      </c>
      <c r="L8" s="18">
        <f t="shared" si="0"/>
        <v>2.5</v>
      </c>
      <c r="M8" s="19">
        <f t="shared" si="0"/>
        <v>2.6999999999999993</v>
      </c>
    </row>
  </sheetData>
  <mergeCells count="4">
    <mergeCell ref="A1:M1"/>
    <mergeCell ref="J3:M3"/>
    <mergeCell ref="B3:E3"/>
    <mergeCell ref="F3:I3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zoomScaleNormal="100" workbookViewId="0"/>
  </sheetViews>
  <sheetFormatPr defaultRowHeight="15" x14ac:dyDescent="0.25"/>
  <sheetData>
    <row r="1" spans="1:22" x14ac:dyDescent="0.25">
      <c r="A1" s="2" t="s">
        <v>18</v>
      </c>
    </row>
    <row r="2" spans="1:22" s="103" customFormat="1" ht="13.5" thickBot="1" x14ac:dyDescent="0.3">
      <c r="A2" s="102" t="s">
        <v>101</v>
      </c>
    </row>
    <row r="3" spans="1:22" x14ac:dyDescent="0.25">
      <c r="A3" s="14"/>
      <c r="B3" s="124" t="s">
        <v>11</v>
      </c>
      <c r="C3" s="125"/>
      <c r="D3" s="125"/>
      <c r="E3" s="126"/>
      <c r="F3" s="127" t="s">
        <v>12</v>
      </c>
      <c r="G3" s="128"/>
      <c r="H3" s="128"/>
      <c r="I3" s="124"/>
      <c r="J3" s="127" t="s">
        <v>13</v>
      </c>
      <c r="K3" s="128"/>
      <c r="L3" s="128"/>
      <c r="M3" s="129"/>
    </row>
    <row r="4" spans="1:22" x14ac:dyDescent="0.25">
      <c r="A4" s="15"/>
      <c r="B4" s="1">
        <v>2018</v>
      </c>
      <c r="C4" s="1">
        <v>2019</v>
      </c>
      <c r="D4" s="1">
        <v>2020</v>
      </c>
      <c r="E4" s="16">
        <v>2021</v>
      </c>
      <c r="F4" s="15">
        <v>2018</v>
      </c>
      <c r="G4" s="1">
        <v>2019</v>
      </c>
      <c r="H4" s="1">
        <v>2020</v>
      </c>
      <c r="I4" s="20">
        <v>2021</v>
      </c>
      <c r="J4" s="15">
        <v>2018</v>
      </c>
      <c r="K4" s="1">
        <v>2019</v>
      </c>
      <c r="L4" s="1">
        <v>2020</v>
      </c>
      <c r="M4" s="16">
        <v>2021</v>
      </c>
    </row>
    <row r="5" spans="1:22" x14ac:dyDescent="0.25">
      <c r="A5" s="15" t="s">
        <v>0</v>
      </c>
      <c r="B5" s="1">
        <v>30.7</v>
      </c>
      <c r="C5" s="1">
        <v>30.2</v>
      </c>
      <c r="D5" s="1">
        <v>31.7</v>
      </c>
      <c r="E5" s="16">
        <v>29.3</v>
      </c>
      <c r="F5" s="15">
        <v>29.1</v>
      </c>
      <c r="G5" s="1">
        <v>28.8</v>
      </c>
      <c r="H5" s="1">
        <v>30.2</v>
      </c>
      <c r="I5" s="20">
        <v>30.5</v>
      </c>
      <c r="J5" s="15">
        <v>33.799999999999997</v>
      </c>
      <c r="K5" s="1">
        <v>33.9</v>
      </c>
      <c r="L5" s="1">
        <v>35.799999999999997</v>
      </c>
      <c r="M5" s="16">
        <v>35.299999999999997</v>
      </c>
    </row>
    <row r="6" spans="1:22" x14ac:dyDescent="0.25">
      <c r="A6" s="15" t="s">
        <v>1</v>
      </c>
      <c r="B6" s="1">
        <v>42.9</v>
      </c>
      <c r="C6" s="1">
        <v>41.4</v>
      </c>
      <c r="D6" s="1">
        <v>43.3</v>
      </c>
      <c r="E6" s="16">
        <v>42.1</v>
      </c>
      <c r="F6" s="15">
        <v>41.9</v>
      </c>
      <c r="G6" s="1">
        <v>41.1</v>
      </c>
      <c r="H6" s="1">
        <v>43.3</v>
      </c>
      <c r="I6" s="20">
        <v>43</v>
      </c>
      <c r="J6" s="15">
        <v>51.6</v>
      </c>
      <c r="K6" s="1">
        <v>51.4</v>
      </c>
      <c r="L6" s="1">
        <v>53.5</v>
      </c>
      <c r="M6" s="16">
        <v>52.6</v>
      </c>
    </row>
    <row r="7" spans="1:22" x14ac:dyDescent="0.25">
      <c r="A7" s="15" t="s">
        <v>2</v>
      </c>
      <c r="B7" s="1">
        <v>36.9</v>
      </c>
      <c r="C7" s="1">
        <v>35.9</v>
      </c>
      <c r="D7" s="1">
        <v>37.6</v>
      </c>
      <c r="E7" s="16">
        <v>35.700000000000003</v>
      </c>
      <c r="F7" s="15">
        <v>35.6</v>
      </c>
      <c r="G7" s="1">
        <v>35</v>
      </c>
      <c r="H7" s="1">
        <v>36.799999999999997</v>
      </c>
      <c r="I7" s="20">
        <v>36.799999999999997</v>
      </c>
      <c r="J7" s="15">
        <v>42.8</v>
      </c>
      <c r="K7" s="1">
        <v>42.8</v>
      </c>
      <c r="L7" s="1">
        <v>44.8</v>
      </c>
      <c r="M7" s="16">
        <v>44.1</v>
      </c>
    </row>
    <row r="8" spans="1:22" ht="15.75" thickBot="1" x14ac:dyDescent="0.3">
      <c r="A8" s="17" t="s">
        <v>3</v>
      </c>
      <c r="B8" s="18">
        <f>B6-B5</f>
        <v>12.2</v>
      </c>
      <c r="C8" s="18">
        <f t="shared" ref="C8:M8" si="0">C6-C5</f>
        <v>11.2</v>
      </c>
      <c r="D8" s="18">
        <f t="shared" si="0"/>
        <v>11.599999999999998</v>
      </c>
      <c r="E8" s="19">
        <f t="shared" si="0"/>
        <v>12.8</v>
      </c>
      <c r="F8" s="18">
        <f>F6-F5</f>
        <v>12.799999999999997</v>
      </c>
      <c r="G8" s="18">
        <f t="shared" si="0"/>
        <v>12.3</v>
      </c>
      <c r="H8" s="18">
        <f t="shared" si="0"/>
        <v>13.099999999999998</v>
      </c>
      <c r="I8" s="19">
        <f t="shared" si="0"/>
        <v>12.5</v>
      </c>
      <c r="J8" s="18">
        <f>J6-J5</f>
        <v>17.800000000000004</v>
      </c>
      <c r="K8" s="18">
        <f t="shared" si="0"/>
        <v>17.5</v>
      </c>
      <c r="L8" s="18">
        <f t="shared" si="0"/>
        <v>17.700000000000003</v>
      </c>
      <c r="M8" s="19">
        <f t="shared" si="0"/>
        <v>17.300000000000004</v>
      </c>
    </row>
    <row r="14" spans="1:22" x14ac:dyDescent="0.25"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</sheetData>
  <mergeCells count="3">
    <mergeCell ref="B3:E3"/>
    <mergeCell ref="F3:I3"/>
    <mergeCell ref="J3:M3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zoomScaleNormal="100" workbookViewId="0">
      <selection activeCell="F42" sqref="F42"/>
    </sheetView>
  </sheetViews>
  <sheetFormatPr defaultRowHeight="15" x14ac:dyDescent="0.25"/>
  <sheetData>
    <row r="1" spans="1:21" x14ac:dyDescent="0.25">
      <c r="A1" s="2" t="s">
        <v>19</v>
      </c>
    </row>
    <row r="2" spans="1:21" s="103" customFormat="1" ht="13.5" thickBot="1" x14ac:dyDescent="0.3">
      <c r="A2" s="102" t="s">
        <v>101</v>
      </c>
    </row>
    <row r="3" spans="1:21" x14ac:dyDescent="0.25">
      <c r="A3" s="14"/>
      <c r="B3" s="124" t="s">
        <v>11</v>
      </c>
      <c r="C3" s="125"/>
      <c r="D3" s="125"/>
      <c r="E3" s="126"/>
      <c r="F3" s="127" t="s">
        <v>12</v>
      </c>
      <c r="G3" s="128"/>
      <c r="H3" s="128"/>
      <c r="I3" s="124"/>
      <c r="J3" s="127" t="s">
        <v>13</v>
      </c>
      <c r="K3" s="128"/>
      <c r="L3" s="128"/>
      <c r="M3" s="129"/>
    </row>
    <row r="4" spans="1:21" x14ac:dyDescent="0.25">
      <c r="A4" s="15"/>
      <c r="B4" s="1">
        <v>2018</v>
      </c>
      <c r="C4" s="1">
        <v>2019</v>
      </c>
      <c r="D4" s="1">
        <v>2020</v>
      </c>
      <c r="E4" s="16">
        <v>2021</v>
      </c>
      <c r="F4" s="15">
        <v>2018</v>
      </c>
      <c r="G4" s="1">
        <v>2019</v>
      </c>
      <c r="H4" s="1">
        <v>2020</v>
      </c>
      <c r="I4" s="20">
        <v>2021</v>
      </c>
      <c r="J4" s="15">
        <v>2018</v>
      </c>
      <c r="K4" s="1">
        <v>2019</v>
      </c>
      <c r="L4" s="1">
        <v>2020</v>
      </c>
      <c r="M4" s="16">
        <v>2021</v>
      </c>
    </row>
    <row r="5" spans="1:21" x14ac:dyDescent="0.25">
      <c r="A5" s="15" t="s">
        <v>0</v>
      </c>
      <c r="B5" s="1">
        <v>52.8</v>
      </c>
      <c r="C5" s="1">
        <v>57</v>
      </c>
      <c r="D5" s="1">
        <v>53.4</v>
      </c>
      <c r="E5" s="16">
        <v>50.6</v>
      </c>
      <c r="F5" s="15">
        <v>49.8</v>
      </c>
      <c r="G5" s="1">
        <v>48.4</v>
      </c>
      <c r="H5" s="1">
        <v>49.7</v>
      </c>
      <c r="I5" s="20">
        <v>52</v>
      </c>
      <c r="J5" s="15">
        <v>54.5</v>
      </c>
      <c r="K5" s="1">
        <v>54.5</v>
      </c>
      <c r="L5" s="1">
        <v>56.6</v>
      </c>
      <c r="M5" s="16">
        <v>54.9</v>
      </c>
    </row>
    <row r="6" spans="1:21" x14ac:dyDescent="0.25">
      <c r="A6" s="15" t="s">
        <v>1</v>
      </c>
      <c r="B6" s="1">
        <v>59.5</v>
      </c>
      <c r="C6" s="1">
        <v>52</v>
      </c>
      <c r="D6" s="1">
        <v>57.2</v>
      </c>
      <c r="E6" s="16">
        <v>55.3</v>
      </c>
      <c r="F6" s="15">
        <v>60.5</v>
      </c>
      <c r="G6" s="1">
        <v>57.9</v>
      </c>
      <c r="H6" s="1">
        <v>60.9</v>
      </c>
      <c r="I6" s="20">
        <v>60.1</v>
      </c>
      <c r="J6" s="15">
        <v>64</v>
      </c>
      <c r="K6" s="1">
        <v>64</v>
      </c>
      <c r="L6" s="1">
        <v>67.599999999999994</v>
      </c>
      <c r="M6" s="16">
        <v>65.5</v>
      </c>
    </row>
    <row r="7" spans="1:21" x14ac:dyDescent="0.25">
      <c r="A7" s="15" t="s">
        <v>2</v>
      </c>
      <c r="B7" s="1">
        <v>56.1</v>
      </c>
      <c r="C7" s="1">
        <v>54.5</v>
      </c>
      <c r="D7" s="1">
        <v>55.2</v>
      </c>
      <c r="E7" s="16">
        <v>52.9</v>
      </c>
      <c r="F7" s="15">
        <v>54.8</v>
      </c>
      <c r="G7" s="1">
        <v>53</v>
      </c>
      <c r="H7" s="1">
        <v>55.1</v>
      </c>
      <c r="I7" s="20">
        <v>55.9</v>
      </c>
      <c r="J7" s="15">
        <v>59.1</v>
      </c>
      <c r="K7" s="1">
        <v>59.1</v>
      </c>
      <c r="L7" s="1">
        <v>61.9</v>
      </c>
      <c r="M7" s="16">
        <v>60</v>
      </c>
    </row>
    <row r="8" spans="1:21" ht="15.75" thickBot="1" x14ac:dyDescent="0.3">
      <c r="A8" s="17" t="s">
        <v>3</v>
      </c>
      <c r="B8" s="18">
        <f>B6-B5</f>
        <v>6.7000000000000028</v>
      </c>
      <c r="C8" s="18">
        <f t="shared" ref="C8:I8" si="0">C6-C5</f>
        <v>-5</v>
      </c>
      <c r="D8" s="18">
        <f t="shared" si="0"/>
        <v>3.8000000000000043</v>
      </c>
      <c r="E8" s="19">
        <f t="shared" si="0"/>
        <v>4.6999999999999957</v>
      </c>
      <c r="F8" s="18">
        <f>F6-F5</f>
        <v>10.700000000000003</v>
      </c>
      <c r="G8" s="18">
        <f t="shared" si="0"/>
        <v>9.5</v>
      </c>
      <c r="H8" s="18">
        <f t="shared" si="0"/>
        <v>11.199999999999996</v>
      </c>
      <c r="I8" s="19">
        <f t="shared" si="0"/>
        <v>8.1000000000000014</v>
      </c>
      <c r="J8" s="18">
        <f>J6-J5</f>
        <v>9.5</v>
      </c>
      <c r="K8" s="18">
        <f t="shared" ref="K8:M8" si="1">K6-K5</f>
        <v>9.5</v>
      </c>
      <c r="L8" s="18">
        <f t="shared" si="1"/>
        <v>10.999999999999993</v>
      </c>
      <c r="M8" s="19">
        <f t="shared" si="1"/>
        <v>10.600000000000001</v>
      </c>
    </row>
    <row r="15" spans="1:21" x14ac:dyDescent="0.25"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</sheetData>
  <mergeCells count="3">
    <mergeCell ref="B3:E3"/>
    <mergeCell ref="F3:I3"/>
    <mergeCell ref="J3:M3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60" zoomScaleNormal="100" workbookViewId="0">
      <selection sqref="A1:G1"/>
    </sheetView>
  </sheetViews>
  <sheetFormatPr defaultRowHeight="15" x14ac:dyDescent="0.25"/>
  <cols>
    <col min="1" max="1" width="30" customWidth="1"/>
  </cols>
  <sheetData>
    <row r="1" spans="1:7" ht="36" customHeight="1" x14ac:dyDescent="0.25">
      <c r="A1" s="122" t="s">
        <v>10</v>
      </c>
      <c r="B1" s="122"/>
      <c r="C1" s="122"/>
      <c r="D1" s="122"/>
      <c r="E1" s="122"/>
      <c r="F1" s="122"/>
      <c r="G1" s="122"/>
    </row>
    <row r="2" spans="1:7" s="103" customFormat="1" ht="13.5" thickBot="1" x14ac:dyDescent="0.3">
      <c r="A2" s="102" t="s">
        <v>101</v>
      </c>
    </row>
    <row r="3" spans="1:7" ht="15.75" thickBot="1" x14ac:dyDescent="0.3">
      <c r="A3" s="13"/>
      <c r="B3" s="4"/>
      <c r="C3" s="3">
        <v>2018</v>
      </c>
      <c r="D3" s="4">
        <v>2019</v>
      </c>
      <c r="E3" s="3">
        <v>2020</v>
      </c>
      <c r="F3" s="3">
        <v>2021</v>
      </c>
    </row>
    <row r="4" spans="1:7" x14ac:dyDescent="0.25">
      <c r="A4" s="130" t="s">
        <v>9</v>
      </c>
      <c r="B4" s="5" t="s">
        <v>0</v>
      </c>
      <c r="C4" s="6">
        <v>94.9</v>
      </c>
      <c r="D4" s="6">
        <v>96</v>
      </c>
      <c r="E4" s="6">
        <v>91.9</v>
      </c>
      <c r="F4" s="7">
        <v>95.5</v>
      </c>
    </row>
    <row r="5" spans="1:7" x14ac:dyDescent="0.25">
      <c r="A5" s="131"/>
      <c r="B5" s="8" t="s">
        <v>1</v>
      </c>
      <c r="C5" s="1">
        <v>75.599999999999994</v>
      </c>
      <c r="D5" s="1">
        <v>78.900000000000006</v>
      </c>
      <c r="E5" s="1">
        <v>73.7</v>
      </c>
      <c r="F5" s="9">
        <v>76.099999999999994</v>
      </c>
    </row>
    <row r="6" spans="1:7" x14ac:dyDescent="0.25">
      <c r="A6" s="131"/>
      <c r="B6" s="8" t="s">
        <v>6</v>
      </c>
      <c r="C6" s="1">
        <v>170.5</v>
      </c>
      <c r="D6" s="1">
        <v>174.9</v>
      </c>
      <c r="E6" s="1">
        <v>165.7</v>
      </c>
      <c r="F6" s="9">
        <v>171.7</v>
      </c>
    </row>
    <row r="7" spans="1:7" ht="15.75" thickBot="1" x14ac:dyDescent="0.3">
      <c r="A7" s="132"/>
      <c r="B7" s="10" t="s">
        <v>3</v>
      </c>
      <c r="C7" s="11">
        <f>(C5-C4)/C5</f>
        <v>-0.25529100529100546</v>
      </c>
      <c r="D7" s="11">
        <f t="shared" ref="D7:F7" si="0">(D5-D4)/D5</f>
        <v>-0.2167300380228136</v>
      </c>
      <c r="E7" s="11">
        <f t="shared" si="0"/>
        <v>-0.24694708276797833</v>
      </c>
      <c r="F7" s="12">
        <f t="shared" si="0"/>
        <v>-0.25492772667542718</v>
      </c>
    </row>
    <row r="8" spans="1:7" x14ac:dyDescent="0.25">
      <c r="A8" s="130" t="s">
        <v>4</v>
      </c>
      <c r="B8" s="5" t="s">
        <v>0</v>
      </c>
      <c r="C8" s="6">
        <v>4</v>
      </c>
      <c r="D8" s="6">
        <v>3.1</v>
      </c>
      <c r="E8" s="6">
        <v>4.5</v>
      </c>
      <c r="F8" s="7">
        <v>4.5</v>
      </c>
    </row>
    <row r="9" spans="1:7" x14ac:dyDescent="0.25">
      <c r="A9" s="131"/>
      <c r="B9" s="8" t="s">
        <v>1</v>
      </c>
      <c r="C9" s="1">
        <v>6.4</v>
      </c>
      <c r="D9" s="1">
        <v>5.3</v>
      </c>
      <c r="E9" s="1">
        <v>7.7</v>
      </c>
      <c r="F9" s="9">
        <v>6.8</v>
      </c>
    </row>
    <row r="10" spans="1:7" x14ac:dyDescent="0.25">
      <c r="A10" s="131"/>
      <c r="B10" s="8" t="s">
        <v>2</v>
      </c>
      <c r="C10" s="1">
        <v>10.3</v>
      </c>
      <c r="D10" s="1">
        <v>8.4</v>
      </c>
      <c r="E10" s="1">
        <v>12.2</v>
      </c>
      <c r="F10" s="9">
        <v>11.3</v>
      </c>
    </row>
    <row r="11" spans="1:7" ht="15.75" thickBot="1" x14ac:dyDescent="0.3">
      <c r="A11" s="132"/>
      <c r="B11" s="10" t="s">
        <v>3</v>
      </c>
      <c r="C11" s="11">
        <f>(C9-C8)/C9</f>
        <v>0.37500000000000006</v>
      </c>
      <c r="D11" s="11">
        <f t="shared" ref="D11:F11" si="1">(D9-D8)/D9</f>
        <v>0.41509433962264147</v>
      </c>
      <c r="E11" s="11">
        <f t="shared" si="1"/>
        <v>0.41558441558441561</v>
      </c>
      <c r="F11" s="12">
        <f t="shared" si="1"/>
        <v>0.33823529411764702</v>
      </c>
    </row>
    <row r="12" spans="1:7" x14ac:dyDescent="0.25">
      <c r="A12" s="130" t="s">
        <v>5</v>
      </c>
      <c r="B12" s="5" t="s">
        <v>0</v>
      </c>
      <c r="C12" s="6">
        <v>98.8</v>
      </c>
      <c r="D12" s="6">
        <v>99</v>
      </c>
      <c r="E12" s="6">
        <v>96.5</v>
      </c>
      <c r="F12" s="7">
        <v>100.1</v>
      </c>
    </row>
    <row r="13" spans="1:7" x14ac:dyDescent="0.25">
      <c r="A13" s="131"/>
      <c r="B13" s="8" t="s">
        <v>1</v>
      </c>
      <c r="C13" s="1">
        <v>82</v>
      </c>
      <c r="D13" s="1">
        <v>84.2</v>
      </c>
      <c r="E13" s="1">
        <v>81.400000000000006</v>
      </c>
      <c r="F13" s="9">
        <v>82.9</v>
      </c>
    </row>
    <row r="14" spans="1:7" x14ac:dyDescent="0.25">
      <c r="A14" s="131"/>
      <c r="B14" s="8" t="s">
        <v>2</v>
      </c>
      <c r="C14" s="1">
        <v>180.8</v>
      </c>
      <c r="D14" s="1">
        <v>183.2</v>
      </c>
      <c r="E14" s="1">
        <v>177.9</v>
      </c>
      <c r="F14" s="9">
        <v>183</v>
      </c>
    </row>
    <row r="15" spans="1:7" ht="15.75" thickBot="1" x14ac:dyDescent="0.3">
      <c r="A15" s="132"/>
      <c r="B15" s="10" t="s">
        <v>3</v>
      </c>
      <c r="C15" s="11">
        <f>(C13-C12)/C13</f>
        <v>-0.20487804878048776</v>
      </c>
      <c r="D15" s="11">
        <f t="shared" ref="D15:F15" si="2">(D13-D12)/D13</f>
        <v>-0.175771971496437</v>
      </c>
      <c r="E15" s="11">
        <f t="shared" si="2"/>
        <v>-0.18550368550368543</v>
      </c>
      <c r="F15" s="12">
        <f t="shared" si="2"/>
        <v>-0.20747889022919164</v>
      </c>
    </row>
    <row r="16" spans="1:7" x14ac:dyDescent="0.25">
      <c r="A16" s="130" t="s">
        <v>7</v>
      </c>
      <c r="B16" s="5" t="s">
        <v>0</v>
      </c>
      <c r="C16" s="6">
        <v>26</v>
      </c>
      <c r="D16" s="6">
        <v>24.7</v>
      </c>
      <c r="E16" s="6">
        <v>26.6</v>
      </c>
      <c r="F16" s="7">
        <v>23.4</v>
      </c>
    </row>
    <row r="17" spans="1:6" x14ac:dyDescent="0.25">
      <c r="A17" s="131"/>
      <c r="B17" s="8" t="s">
        <v>1</v>
      </c>
      <c r="C17" s="1">
        <v>40.1</v>
      </c>
      <c r="D17" s="1">
        <v>37.200000000000003</v>
      </c>
      <c r="E17" s="1">
        <v>39.700000000000003</v>
      </c>
      <c r="F17" s="9">
        <v>38.299999999999997</v>
      </c>
    </row>
    <row r="18" spans="1:6" x14ac:dyDescent="0.25">
      <c r="A18" s="131"/>
      <c r="B18" s="8" t="s">
        <v>2</v>
      </c>
      <c r="C18" s="1">
        <v>66.099999999999994</v>
      </c>
      <c r="D18" s="1">
        <v>61.9</v>
      </c>
      <c r="E18" s="1">
        <v>66.3</v>
      </c>
      <c r="F18" s="9">
        <v>61.7</v>
      </c>
    </row>
    <row r="19" spans="1:6" ht="15.75" thickBot="1" x14ac:dyDescent="0.3">
      <c r="A19" s="132"/>
      <c r="B19" s="10" t="s">
        <v>3</v>
      </c>
      <c r="C19" s="11">
        <f>(C17-C16)/C17</f>
        <v>0.35162094763092272</v>
      </c>
      <c r="D19" s="11">
        <f t="shared" ref="D19:F19" si="3">(D17-D16)/D17</f>
        <v>0.33602150537634418</v>
      </c>
      <c r="E19" s="11">
        <f t="shared" si="3"/>
        <v>0.32997481108312343</v>
      </c>
      <c r="F19" s="12">
        <f t="shared" si="3"/>
        <v>0.38903394255874674</v>
      </c>
    </row>
    <row r="20" spans="1:6" x14ac:dyDescent="0.25">
      <c r="A20" s="130" t="s">
        <v>8</v>
      </c>
      <c r="B20" s="5" t="s">
        <v>0</v>
      </c>
      <c r="C20" s="6">
        <v>43.1</v>
      </c>
      <c r="D20" s="6">
        <v>42.3</v>
      </c>
      <c r="E20" s="6">
        <v>44.4</v>
      </c>
      <c r="F20" s="7">
        <v>41.1</v>
      </c>
    </row>
    <row r="21" spans="1:6" x14ac:dyDescent="0.25">
      <c r="A21" s="131"/>
      <c r="B21" s="8" t="s">
        <v>1</v>
      </c>
      <c r="C21" s="1">
        <v>61.6</v>
      </c>
      <c r="D21" s="1">
        <v>59.3</v>
      </c>
      <c r="E21" s="1">
        <v>62.1</v>
      </c>
      <c r="F21" s="9">
        <v>60.3</v>
      </c>
    </row>
    <row r="22" spans="1:6" x14ac:dyDescent="0.25">
      <c r="A22" s="131"/>
      <c r="B22" s="8" t="s">
        <v>2</v>
      </c>
      <c r="C22" s="1">
        <v>104.8</v>
      </c>
      <c r="D22" s="1">
        <v>101.7</v>
      </c>
      <c r="E22" s="1">
        <v>106.5</v>
      </c>
      <c r="F22" s="9">
        <v>101.3</v>
      </c>
    </row>
    <row r="23" spans="1:6" ht="15.75" thickBot="1" x14ac:dyDescent="0.3">
      <c r="A23" s="132"/>
      <c r="B23" s="10" t="s">
        <v>3</v>
      </c>
      <c r="C23" s="11">
        <f>(C21-C20)/C21</f>
        <v>0.30032467532467533</v>
      </c>
      <c r="D23" s="11">
        <f t="shared" ref="D23:F23" si="4">(D21-D20)/D21</f>
        <v>0.28667790893760542</v>
      </c>
      <c r="E23" s="11">
        <f t="shared" si="4"/>
        <v>0.28502415458937203</v>
      </c>
      <c r="F23" s="12">
        <f t="shared" si="4"/>
        <v>0.31840796019900491</v>
      </c>
    </row>
  </sheetData>
  <mergeCells count="6">
    <mergeCell ref="A1:G1"/>
    <mergeCell ref="A12:A15"/>
    <mergeCell ref="A16:A19"/>
    <mergeCell ref="A20:A23"/>
    <mergeCell ref="A4:A7"/>
    <mergeCell ref="A8:A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sqref="A1:I1"/>
    </sheetView>
  </sheetViews>
  <sheetFormatPr defaultColWidth="8.7109375" defaultRowHeight="15" x14ac:dyDescent="0.25"/>
  <cols>
    <col min="1" max="1" width="8.7109375" style="23"/>
    <col min="2" max="4" width="9.140625" style="23" customWidth="1"/>
    <col min="5" max="7" width="8.7109375" style="23"/>
    <col min="8" max="8" width="9.140625" style="23" customWidth="1"/>
    <col min="9" max="16384" width="8.7109375" style="23"/>
  </cols>
  <sheetData>
    <row r="1" spans="1:9" ht="35.25" customHeight="1" x14ac:dyDescent="0.25">
      <c r="A1" s="122" t="s">
        <v>30</v>
      </c>
      <c r="B1" s="122"/>
      <c r="C1" s="122"/>
      <c r="D1" s="122"/>
      <c r="E1" s="122"/>
      <c r="F1" s="122"/>
      <c r="G1" s="122"/>
      <c r="H1" s="122"/>
      <c r="I1" s="122"/>
    </row>
    <row r="2" spans="1:9" s="103" customFormat="1" ht="13.5" thickBot="1" x14ac:dyDescent="0.3">
      <c r="A2" s="102" t="s">
        <v>102</v>
      </c>
    </row>
    <row r="3" spans="1:9" ht="21.75" customHeight="1" thickBot="1" x14ac:dyDescent="0.3">
      <c r="A3" s="133" t="s">
        <v>20</v>
      </c>
      <c r="B3" s="134"/>
      <c r="C3" s="134"/>
      <c r="D3" s="135"/>
      <c r="F3" s="133" t="s">
        <v>20</v>
      </c>
      <c r="G3" s="134"/>
      <c r="H3" s="134"/>
      <c r="I3" s="135"/>
    </row>
    <row r="4" spans="1:9" ht="30.75" thickBot="1" x14ac:dyDescent="0.3">
      <c r="A4" s="35" t="s">
        <v>21</v>
      </c>
      <c r="B4" s="36" t="s">
        <v>22</v>
      </c>
      <c r="C4" s="36" t="s">
        <v>23</v>
      </c>
      <c r="D4" s="37" t="s">
        <v>24</v>
      </c>
      <c r="F4" s="35" t="s">
        <v>21</v>
      </c>
      <c r="G4" s="36" t="s">
        <v>22</v>
      </c>
      <c r="H4" s="36" t="s">
        <v>23</v>
      </c>
      <c r="I4" s="37" t="s">
        <v>24</v>
      </c>
    </row>
    <row r="5" spans="1:9" x14ac:dyDescent="0.25">
      <c r="A5" s="27">
        <v>2018</v>
      </c>
      <c r="B5" s="25">
        <v>58976</v>
      </c>
      <c r="C5" s="25">
        <v>44591</v>
      </c>
      <c r="D5" s="28">
        <v>103567</v>
      </c>
      <c r="F5" s="27" t="s">
        <v>26</v>
      </c>
      <c r="G5" s="38">
        <v>-1.4276994031470429</v>
      </c>
      <c r="H5" s="38">
        <v>-2.7404633221950618</v>
      </c>
      <c r="I5" s="39">
        <v>-1.992912800409397</v>
      </c>
    </row>
    <row r="6" spans="1:9" x14ac:dyDescent="0.25">
      <c r="A6" s="29">
        <v>2019</v>
      </c>
      <c r="B6" s="26">
        <v>58134</v>
      </c>
      <c r="C6" s="26">
        <v>43369</v>
      </c>
      <c r="D6" s="30">
        <v>101503</v>
      </c>
      <c r="F6" s="29" t="s">
        <v>27</v>
      </c>
      <c r="G6" s="40">
        <v>-19.486015068634536</v>
      </c>
      <c r="H6" s="40">
        <v>-19.495492171827802</v>
      </c>
      <c r="I6" s="41">
        <v>-19.490064333073899</v>
      </c>
    </row>
    <row r="7" spans="1:9" x14ac:dyDescent="0.25">
      <c r="A7" s="29">
        <v>2020</v>
      </c>
      <c r="B7" s="26">
        <v>46806</v>
      </c>
      <c r="C7" s="26">
        <v>34914</v>
      </c>
      <c r="D7" s="30">
        <v>81720</v>
      </c>
      <c r="F7" s="29" t="s">
        <v>28</v>
      </c>
      <c r="G7" s="40">
        <v>13.71405375379225</v>
      </c>
      <c r="H7" s="40">
        <v>18.024288251131352</v>
      </c>
      <c r="I7" s="41">
        <v>15.555555555555555</v>
      </c>
    </row>
    <row r="8" spans="1:9" ht="15.75" thickBot="1" x14ac:dyDescent="0.3">
      <c r="A8" s="29">
        <v>2021</v>
      </c>
      <c r="B8" s="26">
        <v>53225</v>
      </c>
      <c r="C8" s="26">
        <v>41207</v>
      </c>
      <c r="D8" s="30">
        <v>94432</v>
      </c>
      <c r="F8" s="29" t="s">
        <v>29</v>
      </c>
      <c r="G8" s="40">
        <v>-8.4442838958268833</v>
      </c>
      <c r="H8" s="40">
        <v>-4.9851276257234431</v>
      </c>
      <c r="I8" s="41">
        <v>-6.9662965626631728</v>
      </c>
    </row>
    <row r="9" spans="1:9" ht="21.75" customHeight="1" thickBot="1" x14ac:dyDescent="0.3">
      <c r="A9" s="136" t="s">
        <v>12</v>
      </c>
      <c r="B9" s="137"/>
      <c r="C9" s="137"/>
      <c r="D9" s="138"/>
      <c r="F9" s="136" t="s">
        <v>12</v>
      </c>
      <c r="G9" s="137"/>
      <c r="H9" s="137"/>
      <c r="I9" s="138"/>
    </row>
    <row r="10" spans="1:9" ht="30.75" thickBot="1" x14ac:dyDescent="0.3">
      <c r="A10" s="35" t="s">
        <v>21</v>
      </c>
      <c r="B10" s="36" t="s">
        <v>22</v>
      </c>
      <c r="C10" s="36" t="s">
        <v>23</v>
      </c>
      <c r="D10" s="37" t="s">
        <v>24</v>
      </c>
      <c r="F10" s="35" t="s">
        <v>21</v>
      </c>
      <c r="G10" s="36" t="s">
        <v>22</v>
      </c>
      <c r="H10" s="36" t="s">
        <v>23</v>
      </c>
      <c r="I10" s="37" t="s">
        <v>24</v>
      </c>
    </row>
    <row r="11" spans="1:9" x14ac:dyDescent="0.25">
      <c r="A11" s="27">
        <v>2018</v>
      </c>
      <c r="B11" s="25">
        <v>516784</v>
      </c>
      <c r="C11" s="25">
        <v>445374</v>
      </c>
      <c r="D11" s="28">
        <v>962158</v>
      </c>
      <c r="F11" s="29" t="s">
        <v>26</v>
      </c>
      <c r="G11" s="40">
        <v>-5.5777655654973843</v>
      </c>
      <c r="H11" s="40">
        <v>-3.6726436657730357</v>
      </c>
      <c r="I11" s="41">
        <v>-4.6959023362067347</v>
      </c>
    </row>
    <row r="12" spans="1:9" x14ac:dyDescent="0.25">
      <c r="A12" s="29">
        <v>2019</v>
      </c>
      <c r="B12" s="26">
        <v>487959</v>
      </c>
      <c r="C12" s="26">
        <v>429017</v>
      </c>
      <c r="D12" s="30">
        <v>916976</v>
      </c>
      <c r="F12" s="29" t="s">
        <v>27</v>
      </c>
      <c r="G12" s="40">
        <v>-17.368262497463927</v>
      </c>
      <c r="H12" s="40">
        <v>-20.205026840428232</v>
      </c>
      <c r="I12" s="41">
        <v>-18.695472945856817</v>
      </c>
    </row>
    <row r="13" spans="1:9" x14ac:dyDescent="0.25">
      <c r="A13" s="29">
        <v>2020</v>
      </c>
      <c r="B13" s="26">
        <v>403209</v>
      </c>
      <c r="C13" s="26">
        <v>342334</v>
      </c>
      <c r="D13" s="30">
        <v>745543</v>
      </c>
      <c r="F13" s="29" t="s">
        <v>28</v>
      </c>
      <c r="G13" s="40">
        <v>19.068026755355163</v>
      </c>
      <c r="H13" s="40">
        <v>22.674055162502118</v>
      </c>
      <c r="I13" s="41">
        <v>20.7238214294816</v>
      </c>
    </row>
    <row r="14" spans="1:9" ht="15.75" thickBot="1" x14ac:dyDescent="0.3">
      <c r="A14" s="31">
        <v>2021</v>
      </c>
      <c r="B14" s="32">
        <v>480093</v>
      </c>
      <c r="C14" s="32">
        <v>419955</v>
      </c>
      <c r="D14" s="33">
        <v>900048</v>
      </c>
      <c r="F14" s="31" t="s">
        <v>29</v>
      </c>
      <c r="G14" s="42">
        <v>-1.6120206820655014</v>
      </c>
      <c r="H14" s="42">
        <v>-2.1122706093231738</v>
      </c>
      <c r="I14" s="43">
        <v>-1.8460679450716266</v>
      </c>
    </row>
    <row r="16" spans="1:9" x14ac:dyDescent="0.25">
      <c r="A16" s="24" t="s">
        <v>25</v>
      </c>
    </row>
  </sheetData>
  <mergeCells count="5">
    <mergeCell ref="A1:I1"/>
    <mergeCell ref="F3:I3"/>
    <mergeCell ref="F9:I9"/>
    <mergeCell ref="A3:D3"/>
    <mergeCell ref="A9:D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sqref="A1:I1"/>
    </sheetView>
  </sheetViews>
  <sheetFormatPr defaultColWidth="8.7109375" defaultRowHeight="15" x14ac:dyDescent="0.25"/>
  <cols>
    <col min="1" max="1" width="8.7109375" style="23"/>
    <col min="2" max="4" width="9.140625" style="23" customWidth="1"/>
    <col min="5" max="7" width="8.7109375" style="23"/>
    <col min="8" max="8" width="10.7109375" style="23" customWidth="1"/>
    <col min="9" max="16384" width="8.7109375" style="23"/>
  </cols>
  <sheetData>
    <row r="1" spans="1:9" ht="36.75" customHeight="1" x14ac:dyDescent="0.25">
      <c r="A1" s="122" t="s">
        <v>31</v>
      </c>
      <c r="B1" s="122"/>
      <c r="C1" s="122"/>
      <c r="D1" s="122"/>
      <c r="E1" s="122"/>
      <c r="F1" s="122"/>
      <c r="G1" s="122"/>
      <c r="H1" s="122"/>
      <c r="I1" s="122"/>
    </row>
    <row r="2" spans="1:9" s="103" customFormat="1" ht="13.5" thickBot="1" x14ac:dyDescent="0.3">
      <c r="A2" s="102" t="s">
        <v>102</v>
      </c>
    </row>
    <row r="3" spans="1:9" ht="21.75" customHeight="1" thickBot="1" x14ac:dyDescent="0.3">
      <c r="A3" s="133" t="s">
        <v>20</v>
      </c>
      <c r="B3" s="134" t="s">
        <v>20</v>
      </c>
      <c r="C3" s="134"/>
      <c r="D3" s="135"/>
      <c r="F3" s="133" t="s">
        <v>20</v>
      </c>
      <c r="G3" s="134" t="s">
        <v>20</v>
      </c>
      <c r="H3" s="134"/>
      <c r="I3" s="135"/>
    </row>
    <row r="4" spans="1:9" ht="30.75" thickBot="1" x14ac:dyDescent="0.3">
      <c r="A4" s="35" t="s">
        <v>21</v>
      </c>
      <c r="B4" s="36" t="s">
        <v>22</v>
      </c>
      <c r="C4" s="36" t="s">
        <v>23</v>
      </c>
      <c r="D4" s="37" t="s">
        <v>24</v>
      </c>
      <c r="F4" s="35" t="s">
        <v>21</v>
      </c>
      <c r="G4" s="36" t="s">
        <v>22</v>
      </c>
      <c r="H4" s="36" t="s">
        <v>23</v>
      </c>
      <c r="I4" s="37" t="s">
        <v>24</v>
      </c>
    </row>
    <row r="5" spans="1:9" x14ac:dyDescent="0.25">
      <c r="A5" s="27">
        <v>2018</v>
      </c>
      <c r="B5" s="25">
        <v>57744</v>
      </c>
      <c r="C5" s="25">
        <v>43784</v>
      </c>
      <c r="D5" s="28">
        <v>101528</v>
      </c>
      <c r="F5" s="27" t="s">
        <v>26</v>
      </c>
      <c r="G5" s="38">
        <v>-1.1880022166805209</v>
      </c>
      <c r="H5" s="38">
        <v>-2.7589987209939704</v>
      </c>
      <c r="I5" s="39">
        <v>-1.8654952328421717</v>
      </c>
    </row>
    <row r="6" spans="1:9" x14ac:dyDescent="0.25">
      <c r="A6" s="29">
        <v>2019</v>
      </c>
      <c r="B6" s="26">
        <v>57058</v>
      </c>
      <c r="C6" s="26">
        <v>42576</v>
      </c>
      <c r="D6" s="30">
        <v>99634</v>
      </c>
      <c r="F6" s="29" t="s">
        <v>27</v>
      </c>
      <c r="G6" s="40">
        <v>-18.723053734796171</v>
      </c>
      <c r="H6" s="40">
        <v>-18.728861330326946</v>
      </c>
      <c r="I6" s="41">
        <v>-18.725535459782805</v>
      </c>
    </row>
    <row r="7" spans="1:9" x14ac:dyDescent="0.25">
      <c r="A7" s="29">
        <v>2020</v>
      </c>
      <c r="B7" s="26">
        <v>46375</v>
      </c>
      <c r="C7" s="26">
        <v>34602</v>
      </c>
      <c r="D7" s="30">
        <v>80977</v>
      </c>
      <c r="F7" s="29" t="s">
        <v>28</v>
      </c>
      <c r="G7" s="40">
        <v>11.378975741239893</v>
      </c>
      <c r="H7" s="40">
        <v>15.52511415525114</v>
      </c>
      <c r="I7" s="41">
        <v>13.15064771478321</v>
      </c>
    </row>
    <row r="8" spans="1:9" ht="15.75" thickBot="1" x14ac:dyDescent="0.3">
      <c r="A8" s="29">
        <v>2021</v>
      </c>
      <c r="B8" s="26">
        <v>51652</v>
      </c>
      <c r="C8" s="26">
        <v>39974</v>
      </c>
      <c r="D8" s="30">
        <v>91626</v>
      </c>
      <c r="F8" s="29" t="s">
        <v>29</v>
      </c>
      <c r="G8" s="40">
        <v>-9.4745697360580454</v>
      </c>
      <c r="H8" s="40">
        <v>-6.1114242765877496</v>
      </c>
      <c r="I8" s="41">
        <v>-8.0374169460224429</v>
      </c>
    </row>
    <row r="9" spans="1:9" ht="21.75" customHeight="1" thickBot="1" x14ac:dyDescent="0.3">
      <c r="A9" s="136" t="s">
        <v>12</v>
      </c>
      <c r="B9" s="137" t="s">
        <v>12</v>
      </c>
      <c r="C9" s="137"/>
      <c r="D9" s="138"/>
      <c r="F9" s="136" t="s">
        <v>12</v>
      </c>
      <c r="G9" s="137" t="s">
        <v>12</v>
      </c>
      <c r="H9" s="137"/>
      <c r="I9" s="138"/>
    </row>
    <row r="10" spans="1:9" ht="30.75" thickBot="1" x14ac:dyDescent="0.3">
      <c r="A10" s="35" t="s">
        <v>21</v>
      </c>
      <c r="B10" s="36" t="s">
        <v>22</v>
      </c>
      <c r="C10" s="36" t="s">
        <v>23</v>
      </c>
      <c r="D10" s="37" t="s">
        <v>24</v>
      </c>
      <c r="F10" s="35" t="s">
        <v>21</v>
      </c>
      <c r="G10" s="36" t="s">
        <v>22</v>
      </c>
      <c r="H10" s="36" t="s">
        <v>23</v>
      </c>
      <c r="I10" s="37" t="s">
        <v>24</v>
      </c>
    </row>
    <row r="11" spans="1:9" x14ac:dyDescent="0.25">
      <c r="A11" s="27">
        <v>2018</v>
      </c>
      <c r="B11" s="25">
        <v>496611</v>
      </c>
      <c r="C11" s="25">
        <v>433084</v>
      </c>
      <c r="D11" s="28">
        <v>929695</v>
      </c>
      <c r="F11" s="27" t="s">
        <v>26</v>
      </c>
      <c r="G11" s="38">
        <v>-3.7345125259005538</v>
      </c>
      <c r="H11" s="38">
        <v>-3.2086154187178466</v>
      </c>
      <c r="I11" s="39">
        <v>-3.4895315130230884</v>
      </c>
    </row>
    <row r="12" spans="1:9" x14ac:dyDescent="0.25">
      <c r="A12" s="29">
        <v>2019</v>
      </c>
      <c r="B12" s="26">
        <v>478065</v>
      </c>
      <c r="C12" s="26">
        <v>419188</v>
      </c>
      <c r="D12" s="30">
        <v>897253</v>
      </c>
      <c r="F12" s="29" t="s">
        <v>27</v>
      </c>
      <c r="G12" s="40">
        <v>-17.213140472529886</v>
      </c>
      <c r="H12" s="40">
        <v>-19.55232497113467</v>
      </c>
      <c r="I12" s="41">
        <v>-18.305985045466553</v>
      </c>
    </row>
    <row r="13" spans="1:9" x14ac:dyDescent="0.25">
      <c r="A13" s="29">
        <v>2020</v>
      </c>
      <c r="B13" s="26">
        <v>395775</v>
      </c>
      <c r="C13" s="26">
        <v>337227</v>
      </c>
      <c r="D13" s="30">
        <v>733002</v>
      </c>
      <c r="F13" s="29" t="s">
        <v>28</v>
      </c>
      <c r="G13" s="40">
        <v>15.626555492388352</v>
      </c>
      <c r="H13" s="40">
        <v>19.713130917749766</v>
      </c>
      <c r="I13" s="41">
        <v>17.506637089666878</v>
      </c>
    </row>
    <row r="14" spans="1:9" ht="15.75" thickBot="1" x14ac:dyDescent="0.3">
      <c r="A14" s="31">
        <v>2021</v>
      </c>
      <c r="B14" s="32">
        <v>457621</v>
      </c>
      <c r="C14" s="32">
        <v>403705</v>
      </c>
      <c r="D14" s="33">
        <v>861326</v>
      </c>
      <c r="F14" s="31" t="s">
        <v>29</v>
      </c>
      <c r="G14" s="42">
        <v>-4.2764059280641753</v>
      </c>
      <c r="H14" s="42">
        <v>-3.6935694724085617</v>
      </c>
      <c r="I14" s="43">
        <v>-4.0041103233981943</v>
      </c>
    </row>
    <row r="16" spans="1:9" ht="15.75" customHeight="1" x14ac:dyDescent="0.25">
      <c r="A16" s="24" t="s">
        <v>25</v>
      </c>
    </row>
  </sheetData>
  <mergeCells count="5">
    <mergeCell ref="A3:D3"/>
    <mergeCell ref="A9:D9"/>
    <mergeCell ref="F3:I3"/>
    <mergeCell ref="F9:I9"/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2</vt:i4>
      </vt:variant>
    </vt:vector>
  </HeadingPairs>
  <TitlesOfParts>
    <vt:vector size="17" baseType="lpstr">
      <vt:lpstr>Tav.1</vt:lpstr>
      <vt:lpstr>Tav. 2</vt:lpstr>
      <vt:lpstr>Tav. 3</vt:lpstr>
      <vt:lpstr>Tav. 4</vt:lpstr>
      <vt:lpstr>Tav. 5</vt:lpstr>
      <vt:lpstr>Tav. 6</vt:lpstr>
      <vt:lpstr>Tav.7</vt:lpstr>
      <vt:lpstr>Tav.8</vt:lpstr>
      <vt:lpstr>Tav. 9</vt:lpstr>
      <vt:lpstr>Tav. 10</vt:lpstr>
      <vt:lpstr>Tav. 11</vt:lpstr>
      <vt:lpstr>Tav. 12</vt:lpstr>
      <vt:lpstr>Tav. 13</vt:lpstr>
      <vt:lpstr>Tav. 14</vt:lpstr>
      <vt:lpstr>Tav. 15</vt:lpstr>
      <vt:lpstr>'Tav. 11'!Area_stampa</vt:lpstr>
      <vt:lpstr>'Tav. 15'!Area_stampa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Cuffiani Roberta</dc:creator>
  <cp:lastModifiedBy>Cuffiani Roberta</cp:lastModifiedBy>
  <dcterms:created xsi:type="dcterms:W3CDTF">2023-01-02T11:38:02Z</dcterms:created>
  <dcterms:modified xsi:type="dcterms:W3CDTF">2023-01-10T11:04:40Z</dcterms:modified>
</cp:coreProperties>
</file>